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rucámaras " sheetId="1" r:id="rId4"/>
    <sheet state="visible" name="Índice" sheetId="2" r:id="rId5"/>
    <sheet state="visible" name="Macro Región Oriente" sheetId="3" r:id="rId6"/>
    <sheet state="visible" name="1. Amazonas" sheetId="4" r:id="rId7"/>
    <sheet state="hidden" name="Ancash" sheetId="5" r:id="rId8"/>
    <sheet state="visible" name="2. Loreto" sheetId="6" r:id="rId9"/>
    <sheet state="visible" name="3. San Martín" sheetId="7" r:id="rId10"/>
    <sheet state="visible" name="4. Ucayali" sheetId="8" r:id="rId11"/>
  </sheets>
  <externalReferences>
    <externalReference r:id="rId12"/>
    <externalReference r:id="rId13"/>
  </externalReferences>
  <definedNames/>
  <calcPr/>
  <extLst>
    <ext uri="GoogleSheetsCustomDataVersion1">
      <go:sheetsCustomData xmlns:go="http://customooxmlschemas.google.com/" r:id="rId14" roundtripDataSignature="AMtx7mgY1nenO4dk5Iavu21shU0ssXh0fw=="/>
    </ext>
  </extLst>
</workbook>
</file>

<file path=xl/sharedStrings.xml><?xml version="1.0" encoding="utf-8"?>
<sst xmlns="http://schemas.openxmlformats.org/spreadsheetml/2006/main" count="483" uniqueCount="174">
  <si>
    <t xml:space="preserve">Información ampliada del Reporte Regional </t>
  </si>
  <si>
    <t>Edición N° 434</t>
  </si>
  <si>
    <t>Macro Región Oriente</t>
  </si>
  <si>
    <t>Exportaciones 2021</t>
  </si>
  <si>
    <t>Índice</t>
  </si>
  <si>
    <t>Amazonas</t>
  </si>
  <si>
    <t xml:space="preserve">Loreto </t>
  </si>
  <si>
    <t>San Martín</t>
  </si>
  <si>
    <t>Ucayali</t>
  </si>
  <si>
    <t>Macro Región Oriente: Exportaciones 2021*</t>
  </si>
  <si>
    <t>* A noviembre 2021</t>
  </si>
  <si>
    <t xml:space="preserve">1. Exportaciones según Sector </t>
  </si>
  <si>
    <t>Macro Región Oriente: Exportaciones 2019-2021</t>
  </si>
  <si>
    <t>Macro Región Oriente: Exportaciones Tradicionales y No Tradicionales 2020-2021</t>
  </si>
  <si>
    <t>(Valor FOB a noviembre en Millones de US$)</t>
  </si>
  <si>
    <t>Sectores</t>
  </si>
  <si>
    <t>FOB 2021</t>
  </si>
  <si>
    <t>Par.% FOB</t>
  </si>
  <si>
    <t>FOB 2020</t>
  </si>
  <si>
    <t>Var. % 21/20</t>
  </si>
  <si>
    <t>FOB 2019</t>
  </si>
  <si>
    <t>Var. % 21/19</t>
  </si>
  <si>
    <t>No tradicional</t>
  </si>
  <si>
    <t xml:space="preserve">Agro No Tradicional </t>
  </si>
  <si>
    <t>Maderas</t>
  </si>
  <si>
    <t>Loreto</t>
  </si>
  <si>
    <t xml:space="preserve">Pesca No Tradicional </t>
  </si>
  <si>
    <t xml:space="preserve">Metal Mecánico </t>
  </si>
  <si>
    <t>Uacayali</t>
  </si>
  <si>
    <t xml:space="preserve">Textil y Confecciones </t>
  </si>
  <si>
    <t>Químico</t>
  </si>
  <si>
    <t xml:space="preserve">Sidero Metalúrgico </t>
  </si>
  <si>
    <t>Joyería</t>
  </si>
  <si>
    <t>Otros</t>
  </si>
  <si>
    <t>Tradicional</t>
  </si>
  <si>
    <t xml:space="preserve">Agro Tradicional </t>
  </si>
  <si>
    <t xml:space="preserve">Petróleo y Gas Natural </t>
  </si>
  <si>
    <t>Total</t>
  </si>
  <si>
    <t>Nota: Información acumualda a noviembre 2021</t>
  </si>
  <si>
    <t>Fuente: Camtrade Plus</t>
  </si>
  <si>
    <t>Elaboración: CIE -PERUCÁMARAS</t>
  </si>
  <si>
    <t>2. Exportaciones: Principales Socios comerciales</t>
  </si>
  <si>
    <t>Exportaciones: Principales Socios Comerciales 2020-2021</t>
  </si>
  <si>
    <t>País</t>
  </si>
  <si>
    <t>Chile</t>
  </si>
  <si>
    <t>EE.UU</t>
  </si>
  <si>
    <t>Países Bajos</t>
  </si>
  <si>
    <t>Rep. Dominicana</t>
  </si>
  <si>
    <t>Colombia</t>
  </si>
  <si>
    <t>Alemania</t>
  </si>
  <si>
    <t>Bélgica</t>
  </si>
  <si>
    <t>Francia</t>
  </si>
  <si>
    <t>Canadá</t>
  </si>
  <si>
    <t>México</t>
  </si>
  <si>
    <t>3. Exportaciones: Principales productos según sector</t>
  </si>
  <si>
    <t>Principales Exportaciones Tradicionales y No Tradicionales 2020-2021</t>
  </si>
  <si>
    <t>Aceite de palma en bruto</t>
  </si>
  <si>
    <t>Cacao en grano excepto para siembra</t>
  </si>
  <si>
    <t>Aceite de palma</t>
  </si>
  <si>
    <t>Palmitos preparados</t>
  </si>
  <si>
    <t>Madera moldurada</t>
  </si>
  <si>
    <t>Grasas</t>
  </si>
  <si>
    <t>Tablillas sin ensamblar</t>
  </si>
  <si>
    <t>Tablillas distintas de las coníferas</t>
  </si>
  <si>
    <t>Virola</t>
  </si>
  <si>
    <t>Ipé</t>
  </si>
  <si>
    <t>Café excepto para siembra</t>
  </si>
  <si>
    <t>Aceites de petróleo</t>
  </si>
  <si>
    <t xml:space="preserve">Residual 6 </t>
  </si>
  <si>
    <t>Gasolina sin tetraelio</t>
  </si>
  <si>
    <t>Carburreactores</t>
  </si>
  <si>
    <t>Algodón</t>
  </si>
  <si>
    <t>Diesel 2</t>
  </si>
  <si>
    <t>Café descafeinado</t>
  </si>
  <si>
    <t>Café para siembra</t>
  </si>
  <si>
    <t>Amazonas: Exportaciones 2021*</t>
  </si>
  <si>
    <t>* A Noviembre 2021</t>
  </si>
  <si>
    <t>Exportaciones Tradicionales y No Tradicionales 2020-2021</t>
  </si>
  <si>
    <t>Suecia</t>
  </si>
  <si>
    <t>Reino Unido</t>
  </si>
  <si>
    <t>Nueva Zelandia</t>
  </si>
  <si>
    <t>Jordania</t>
  </si>
  <si>
    <t>Italia</t>
  </si>
  <si>
    <t xml:space="preserve">Cacao en grano </t>
  </si>
  <si>
    <t>Tara en polvo</t>
  </si>
  <si>
    <t>Demás hortalizas</t>
  </si>
  <si>
    <t>Pantalones</t>
  </si>
  <si>
    <t>Tshirts y camisetas de punto</t>
  </si>
  <si>
    <t>Tshirts de algodón</t>
  </si>
  <si>
    <t>Cierres de cremallera</t>
  </si>
  <si>
    <t>Bisuteria de otras materias</t>
  </si>
  <si>
    <t>Suéteres</t>
  </si>
  <si>
    <t>Café sin descafeinar excepto para siembra</t>
  </si>
  <si>
    <t xml:space="preserve">Café descafeinado </t>
  </si>
  <si>
    <t>Café sin descafeinar para siembra</t>
  </si>
  <si>
    <t>Cáscara de café</t>
  </si>
  <si>
    <t>Ejecución de proyectos a nivel de gobierno regional por proyectos</t>
  </si>
  <si>
    <t>Año de Ejecución: 2020</t>
  </si>
  <si>
    <t>Incluye: Sólo Proyectos</t>
  </si>
  <si>
    <t>TOTAL</t>
  </si>
  <si>
    <t>Función 20: SALUD</t>
  </si>
  <si>
    <t>Nivel de Gobierno E: GOBIERNO NACIONAL</t>
  </si>
  <si>
    <t>Sector 01: PRESIDENCIA CONSEJO MINISTROS</t>
  </si>
  <si>
    <t>Departamento (Meta) 02: ANCASH</t>
  </si>
  <si>
    <t> 0.0</t>
  </si>
  <si>
    <t>Proyecto</t>
  </si>
  <si>
    <t>PIM</t>
  </si>
  <si>
    <t>Devengado </t>
  </si>
  <si>
    <t>Avance % </t>
  </si>
  <si>
    <t>2386533: MEJORAMIENTO Y AMPLIACION DE LOS SERVICIOS DE SALUD DEL HOSPITAL DE APOYO DE POMABAMBA ANTONIO CALDAS DOMINGUEZ, BARRIO DE HUAJTACHACRA, DISTRITO Y PROVINCIA DE POMABAMBA, DEPARTAMENTO DE ANCASH</t>
  </si>
  <si>
    <t>  0.0</t>
  </si>
  <si>
    <t>2386577: MEJORAMIENTO DE LOS SERVICIOS DE SALUD DEL HOSPITAL DE APOYO YUNGAY, DISTRITO Y PROVINCIA DE YUNGAY, DEPARTAMENTO ANCASH</t>
  </si>
  <si>
    <t>Sector 11: SALUD</t>
  </si>
  <si>
    <t> 38.1</t>
  </si>
  <si>
    <t>2089754: EXPEDIENTES TECNICOS, ESTUDIOS DE PRE-INVERSION Y OTROS ESTUDIOS - PLAN INTEGRAL PARA LA RECONSTRUCCION CON CAMBIOS</t>
  </si>
  <si>
    <t>  12.3</t>
  </si>
  <si>
    <t>2194935: MEJORAMIENTO DE LOS SERVICIOS DE SALUD DEL HOSPITAL DE HUARMEY, DISTRITO DE HUARMEY, PROVINCIA DE HUARMEY-REGION ANCASH</t>
  </si>
  <si>
    <t>2285573: MEJORAMIENTO DE LOS SERVICIOS DE SALUD DEL ESTABLECIMIENTO DE SALUD PROGRESO, DEL DISTRITO DE CHIMBOTE, PROVINCIA DE SANTA, DEPARTAMENTO DE ANCASH</t>
  </si>
  <si>
    <t>  99.9</t>
  </si>
  <si>
    <t>2286124: MEJORAMIENTO DE LOS SERVICIOS DE SALUD DEL ESTABLECIMIENTO DE SALUD HUARI, DISTRITO Y PROVINCIA DE HUARI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</si>
  <si>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</si>
  <si>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2386498: MEJORAMIENTO DE LOS SERVICIOS DE SALUD DEL HOSPITAL DE APOYO RECUAY - DISTRITO RECUAY, PROVINCIA RECUAY, DEPARTAMENTO DE ANCASH</t>
  </si>
  <si>
    <t>  90.0</t>
  </si>
  <si>
    <t>  98.2</t>
  </si>
  <si>
    <t>2409087: RECUPERACION DE LOS SERVICIOS DE SALUD DEL PUESTO DE SALUD (I-1) SAPCHA - DISTRITO DE ACOCHACA - PROVINCIA DE ASUNCION - DEPARTAMENTO DE ANCASH</t>
  </si>
  <si>
    <t>2428425: REHABILITACION DE LOS SERVICIOS DE SALUD DEL ESTABLECIMIENTO DE SALUD MAGDALENA NUEVA, DISTRITO DE CHIMBOTE, PROVINCIA SANTA, DEPARTAMENTO ANCASH</t>
  </si>
  <si>
    <t>  92.6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</si>
  <si>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</si>
  <si>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</si>
  <si>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</si>
  <si>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Loreto: Exportaciones 2021*</t>
  </si>
  <si>
    <t>Agro No Tradicional</t>
  </si>
  <si>
    <t>Pesca No Tradicional</t>
  </si>
  <si>
    <t xml:space="preserve">Químico </t>
  </si>
  <si>
    <t>Textil y Confecciones</t>
  </si>
  <si>
    <t>Sidero Metalúrgico</t>
  </si>
  <si>
    <t>Artesanías/Decoración</t>
  </si>
  <si>
    <t>Rusia</t>
  </si>
  <si>
    <t>China</t>
  </si>
  <si>
    <t>Hong Kong</t>
  </si>
  <si>
    <t>Ecuador</t>
  </si>
  <si>
    <t>Taiwán (China)</t>
  </si>
  <si>
    <t>Peces ornamentales</t>
  </si>
  <si>
    <t>Motores de embolo</t>
  </si>
  <si>
    <t>Reptiles</t>
  </si>
  <si>
    <t>Cacao en grano</t>
  </si>
  <si>
    <t>Jugos vegetales</t>
  </si>
  <si>
    <t>Grasas vegetales</t>
  </si>
  <si>
    <t>Mucílagos</t>
  </si>
  <si>
    <t>Mamíferos</t>
  </si>
  <si>
    <t>Aceites crudos de petróleo</t>
  </si>
  <si>
    <t>Residual 6</t>
  </si>
  <si>
    <t>Carbureacctores</t>
  </si>
  <si>
    <t>Café sin tostar expecto para siembra</t>
  </si>
  <si>
    <t>San Martín: Exportaciones 2021*</t>
  </si>
  <si>
    <t>Metal Mecánico</t>
  </si>
  <si>
    <t>Agro Tradicional</t>
  </si>
  <si>
    <t>Indonesia</t>
  </si>
  <si>
    <t>Brasil</t>
  </si>
  <si>
    <t xml:space="preserve">Grasas </t>
  </si>
  <si>
    <t xml:space="preserve">Aceite de palma en bruto </t>
  </si>
  <si>
    <t>Manteca de cacao</t>
  </si>
  <si>
    <t>Aceite refinado de almendra</t>
  </si>
  <si>
    <t>Tabaco negro</t>
  </si>
  <si>
    <t>Hortalizas</t>
  </si>
  <si>
    <t>Otroas</t>
  </si>
  <si>
    <t xml:space="preserve">Algodón </t>
  </si>
  <si>
    <t>Ucayali: Exportaciones 2021*</t>
  </si>
  <si>
    <t>Rep- Dominicana</t>
  </si>
  <si>
    <t>Marruecos</t>
  </si>
  <si>
    <t xml:space="preserve">España </t>
  </si>
  <si>
    <t>Maderas aserradas</t>
  </si>
  <si>
    <t>Aceite de almendra</t>
  </si>
  <si>
    <t>Maderas tropicales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</si>
</sst>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dd d&quot; de &quot;mmmm yyyy"/>
    <numFmt numFmtId="165" formatCode="D/M/YYYY"/>
    <numFmt numFmtId="166" formatCode="dddd&quot;, &quot;dd&quot; de &quot;mmmm&quot; de &quot;yyyy"/>
    <numFmt numFmtId="167" formatCode="#,##0.0"/>
    <numFmt numFmtId="168" formatCode="0.0%"/>
  </numFmts>
  <fonts count="24">
    <font>
      <sz val="11.0"/>
      <color theme="1"/>
      <name val="Calibri"/>
    </font>
    <font>
      <sz val="9.0"/>
      <color theme="1"/>
      <name val="Arial"/>
    </font>
    <font>
      <b/>
      <sz val="20.0"/>
      <color theme="1"/>
      <name val="Arial Narrow"/>
    </font>
    <font>
      <b/>
      <sz val="20.0"/>
      <color theme="0"/>
      <name val="Arial Narrow"/>
    </font>
    <font>
      <b/>
      <sz val="14.0"/>
      <color theme="1"/>
      <name val="Arial Narrow"/>
    </font>
    <font>
      <b/>
      <sz val="10.0"/>
      <color rgb="FFC55A11"/>
      <name val="Arial Narrow"/>
    </font>
    <font>
      <b/>
      <sz val="18.0"/>
      <color theme="1"/>
      <name val="Arial Narrow"/>
    </font>
    <font>
      <sz val="10.0"/>
      <color theme="1"/>
      <name val="Arial"/>
    </font>
    <font>
      <sz val="11.0"/>
      <color theme="1"/>
      <name val="Arial"/>
    </font>
    <font>
      <sz val="18.0"/>
      <color theme="1"/>
      <name val="Arial"/>
    </font>
    <font>
      <sz val="18.0"/>
      <color rgb="FF00B050"/>
      <name val="Arial"/>
    </font>
    <font>
      <color theme="1"/>
      <name val="Calibri"/>
    </font>
    <font>
      <sz val="9.0"/>
      <color rgb="FF00B050"/>
      <name val="Arial"/>
    </font>
    <font>
      <sz val="9.0"/>
      <color rgb="FFFF0000"/>
      <name val="Arial"/>
    </font>
    <font>
      <sz val="9.0"/>
      <color rgb="FFFF0000"/>
      <name val="Calibri"/>
    </font>
    <font>
      <sz val="11.0"/>
      <color rgb="FFFF0000"/>
      <name val="Calibri"/>
    </font>
    <font>
      <b/>
      <sz val="14.0"/>
      <color theme="1"/>
      <name val="Calibri"/>
    </font>
    <font/>
    <font>
      <sz val="9.0"/>
      <color theme="1"/>
      <name val="Calibri"/>
    </font>
    <font>
      <b/>
      <sz val="9.0"/>
      <color theme="1"/>
      <name val="Calibri"/>
    </font>
    <font>
      <u/>
      <sz val="11.0"/>
      <color theme="10"/>
      <name val="Calibri"/>
    </font>
    <font>
      <sz val="8.0"/>
      <color theme="1"/>
      <name val="Arial"/>
    </font>
    <font>
      <b/>
      <sz val="8.0"/>
      <color theme="1"/>
      <name val="Arial"/>
    </font>
    <font>
      <b/>
      <sz val="8.0"/>
      <color rgb="FFFFFFFF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DA9A9"/>
        <bgColor rgb="FFFDA9A9"/>
      </patternFill>
    </fill>
    <fill>
      <patternFill patternType="solid">
        <fgColor rgb="FFFEDEDE"/>
        <bgColor rgb="FFFEDE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3A6EA5"/>
        <bgColor rgb="FF3A6EA5"/>
      </patternFill>
    </fill>
  </fills>
  <borders count="23">
    <border/>
    <border>
      <left/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DDDDDD"/>
      </left>
      <right style="medium">
        <color rgb="FFDDDDDD"/>
      </right>
      <top/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center"/>
    </xf>
    <xf borderId="1" fillId="2" fontId="1" numFmtId="0" xfId="0" applyBorder="1" applyFill="1" applyFont="1"/>
    <xf borderId="0" fillId="0" fontId="3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 readingOrder="0" vertical="center"/>
    </xf>
    <xf borderId="0" fillId="0" fontId="5" numFmtId="0" xfId="0" applyFont="1"/>
    <xf borderId="0" fillId="0" fontId="6" numFmtId="0" xfId="0" applyAlignment="1" applyFont="1">
      <alignment horizontal="center" vertical="center"/>
    </xf>
    <xf borderId="1" fillId="2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2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7" numFmtId="164" xfId="0" applyAlignment="1" applyFont="1" applyNumberFormat="1">
      <alignment horizontal="center" readingOrder="0"/>
    </xf>
    <xf borderId="0" fillId="0" fontId="8" numFmtId="0" xfId="0" applyAlignment="1" applyFont="1">
      <alignment horizontal="center"/>
    </xf>
    <xf borderId="0" fillId="0" fontId="1" numFmtId="165" xfId="0" applyFont="1" applyNumberFormat="1"/>
    <xf borderId="0" fillId="0" fontId="8" numFmtId="166" xfId="0" applyAlignment="1" applyFont="1" applyNumberFormat="1">
      <alignment vertical="center"/>
    </xf>
    <xf borderId="0" fillId="0" fontId="0" numFmtId="0" xfId="0" applyFont="1"/>
    <xf borderId="0" fillId="0" fontId="6" numFmtId="0" xfId="0" applyFont="1"/>
    <xf borderId="0" fillId="0" fontId="9" numFmtId="0" xfId="0" applyFont="1"/>
    <xf borderId="0" fillId="0" fontId="4" numFmtId="0" xfId="0" applyFont="1"/>
    <xf borderId="0" fillId="0" fontId="10" numFmtId="0" xfId="0" applyFont="1"/>
    <xf borderId="0" fillId="0" fontId="6" numFmtId="0" xfId="0" applyAlignment="1" applyFont="1">
      <alignment vertical="center"/>
    </xf>
    <xf borderId="0" fillId="0" fontId="11" numFmtId="0" xfId="0" applyFont="1"/>
    <xf borderId="0" fillId="0" fontId="12" numFmtId="0" xfId="0" applyFont="1"/>
    <xf borderId="0" fillId="0" fontId="7" numFmtId="0" xfId="0" applyFont="1"/>
    <xf borderId="0" fillId="0" fontId="13" numFmtId="0" xfId="0" applyFont="1"/>
    <xf borderId="0" fillId="0" fontId="8" numFmtId="0" xfId="0" applyFont="1"/>
    <xf borderId="1" fillId="3" fontId="14" numFmtId="0" xfId="0" applyBorder="1" applyFill="1" applyFont="1"/>
    <xf borderId="1" fillId="3" fontId="15" numFmtId="0" xfId="0" applyBorder="1" applyFont="1"/>
    <xf borderId="2" fillId="4" fontId="16" numFmtId="0" xfId="0" applyAlignment="1" applyBorder="1" applyFill="1" applyFont="1">
      <alignment horizontal="center" vertical="center"/>
    </xf>
    <xf borderId="3" fillId="0" fontId="17" numFmtId="0" xfId="0" applyBorder="1" applyFont="1"/>
    <xf borderId="4" fillId="0" fontId="17" numFmtId="0" xfId="0" applyBorder="1" applyFont="1"/>
    <xf borderId="5" fillId="0" fontId="17" numFmtId="0" xfId="0" applyBorder="1" applyFont="1"/>
    <xf borderId="6" fillId="0" fontId="17" numFmtId="0" xfId="0" applyBorder="1" applyFont="1"/>
    <xf borderId="7" fillId="0" fontId="17" numFmtId="0" xfId="0" applyBorder="1" applyFont="1"/>
    <xf borderId="1" fillId="3" fontId="14" numFmtId="0" xfId="0" applyAlignment="1" applyBorder="1" applyFont="1">
      <alignment horizontal="left"/>
    </xf>
    <xf borderId="1" fillId="3" fontId="18" numFmtId="0" xfId="0" applyBorder="1" applyFont="1"/>
    <xf borderId="8" fillId="3" fontId="14" numFmtId="0" xfId="0" applyBorder="1" applyFont="1"/>
    <xf borderId="9" fillId="3" fontId="14" numFmtId="0" xfId="0" applyBorder="1" applyFont="1"/>
    <xf borderId="10" fillId="3" fontId="14" numFmtId="0" xfId="0" applyBorder="1" applyFont="1"/>
    <xf borderId="11" fillId="3" fontId="14" numFmtId="0" xfId="0" applyBorder="1" applyFont="1"/>
    <xf borderId="1" fillId="3" fontId="19" numFmtId="0" xfId="0" applyBorder="1" applyFont="1"/>
    <xf borderId="12" fillId="3" fontId="14" numFmtId="0" xfId="0" applyBorder="1" applyFont="1"/>
    <xf borderId="1" fillId="3" fontId="19" numFmtId="0" xfId="0" applyAlignment="1" applyBorder="1" applyFont="1">
      <alignment horizontal="left"/>
    </xf>
    <xf borderId="13" fillId="3" fontId="19" numFmtId="0" xfId="0" applyAlignment="1" applyBorder="1" applyFont="1">
      <alignment horizontal="center"/>
    </xf>
    <xf borderId="14" fillId="0" fontId="17" numFmtId="0" xfId="0" applyBorder="1" applyFont="1"/>
    <xf borderId="15" fillId="0" fontId="17" numFmtId="0" xfId="0" applyBorder="1" applyFont="1"/>
    <xf borderId="13" fillId="3" fontId="18" numFmtId="0" xfId="0" applyAlignment="1" applyBorder="1" applyFont="1">
      <alignment horizontal="center"/>
    </xf>
    <xf borderId="1" fillId="3" fontId="18" numFmtId="0" xfId="0" applyAlignment="1" applyBorder="1" applyFont="1">
      <alignment horizontal="left"/>
    </xf>
    <xf borderId="16" fillId="5" fontId="19" numFmtId="0" xfId="0" applyAlignment="1" applyBorder="1" applyFill="1" applyFont="1">
      <alignment horizontal="center"/>
    </xf>
    <xf borderId="0" fillId="0" fontId="19" numFmtId="0" xfId="0" applyAlignment="1" applyFont="1">
      <alignment horizontal="center"/>
    </xf>
    <xf borderId="16" fillId="3" fontId="19" numFmtId="0" xfId="0" applyAlignment="1" applyBorder="1" applyFont="1">
      <alignment horizontal="left"/>
    </xf>
    <xf borderId="16" fillId="3" fontId="19" numFmtId="3" xfId="0" applyAlignment="1" applyBorder="1" applyFont="1" applyNumberFormat="1">
      <alignment horizontal="right"/>
    </xf>
    <xf borderId="16" fillId="3" fontId="19" numFmtId="9" xfId="0" applyAlignment="1" applyBorder="1" applyFont="1" applyNumberFormat="1">
      <alignment horizontal="right"/>
    </xf>
    <xf borderId="0" fillId="0" fontId="19" numFmtId="3" xfId="0" applyAlignment="1" applyFont="1" applyNumberFormat="1">
      <alignment horizontal="right"/>
    </xf>
    <xf borderId="0" fillId="0" fontId="19" numFmtId="9" xfId="0" applyAlignment="1" applyFont="1" applyNumberFormat="1">
      <alignment horizontal="right"/>
    </xf>
    <xf borderId="1" fillId="3" fontId="18" numFmtId="0" xfId="0" applyAlignment="1" applyBorder="1" applyFont="1">
      <alignment horizontal="center"/>
    </xf>
    <xf borderId="1" fillId="3" fontId="19" numFmtId="0" xfId="0" applyAlignment="1" applyBorder="1" applyFont="1">
      <alignment horizontal="center"/>
    </xf>
    <xf borderId="16" fillId="3" fontId="18" numFmtId="0" xfId="0" applyAlignment="1" applyBorder="1" applyFont="1">
      <alignment horizontal="left"/>
    </xf>
    <xf borderId="16" fillId="3" fontId="18" numFmtId="3" xfId="0" applyAlignment="1" applyBorder="1" applyFont="1" applyNumberFormat="1">
      <alignment horizontal="right"/>
    </xf>
    <xf borderId="16" fillId="3" fontId="18" numFmtId="9" xfId="0" applyAlignment="1" applyBorder="1" applyFont="1" applyNumberFormat="1">
      <alignment horizontal="right"/>
    </xf>
    <xf borderId="0" fillId="0" fontId="18" numFmtId="3" xfId="0" applyAlignment="1" applyFont="1" applyNumberFormat="1">
      <alignment horizontal="right"/>
    </xf>
    <xf borderId="0" fillId="0" fontId="18" numFmtId="9" xfId="0" applyAlignment="1" applyFont="1" applyNumberFormat="1">
      <alignment horizontal="right"/>
    </xf>
    <xf borderId="1" fillId="3" fontId="19" numFmtId="3" xfId="0" applyAlignment="1" applyBorder="1" applyFont="1" applyNumberFormat="1">
      <alignment horizontal="right"/>
    </xf>
    <xf borderId="1" fillId="3" fontId="18" numFmtId="0" xfId="0" applyAlignment="1" applyBorder="1" applyFont="1">
      <alignment horizontal="right"/>
    </xf>
    <xf borderId="1" fillId="3" fontId="19" numFmtId="9" xfId="0" applyAlignment="1" applyBorder="1" applyFont="1" applyNumberFormat="1">
      <alignment horizontal="left"/>
    </xf>
    <xf borderId="17" fillId="3" fontId="14" numFmtId="0" xfId="0" applyBorder="1" applyFont="1"/>
    <xf borderId="18" fillId="3" fontId="14" numFmtId="0" xfId="0" applyBorder="1" applyFont="1"/>
    <xf borderId="19" fillId="3" fontId="14" numFmtId="0" xfId="0" applyBorder="1" applyFont="1"/>
    <xf borderId="1" fillId="3" fontId="20" numFmtId="0" xfId="0" applyBorder="1" applyFont="1"/>
    <xf borderId="1" fillId="3" fontId="19" numFmtId="3" xfId="0" applyAlignment="1" applyBorder="1" applyFont="1" applyNumberFormat="1">
      <alignment horizontal="left"/>
    </xf>
    <xf borderId="13" fillId="6" fontId="21" numFmtId="0" xfId="0" applyAlignment="1" applyBorder="1" applyFill="1" applyFont="1">
      <alignment horizontal="center"/>
    </xf>
    <xf borderId="1" fillId="6" fontId="21" numFmtId="0" xfId="0" applyBorder="1" applyFont="1"/>
    <xf borderId="13" fillId="6" fontId="22" numFmtId="0" xfId="0" applyAlignment="1" applyBorder="1" applyFont="1">
      <alignment shrinkToFit="0" wrapText="1"/>
    </xf>
    <xf borderId="1" fillId="6" fontId="21" numFmtId="0" xfId="0" applyAlignment="1" applyBorder="1" applyFont="1">
      <alignment horizontal="left" shrinkToFit="0" wrapText="1"/>
    </xf>
    <xf borderId="1" fillId="6" fontId="21" numFmtId="3" xfId="0" applyAlignment="1" applyBorder="1" applyFont="1" applyNumberFormat="1">
      <alignment horizontal="right"/>
    </xf>
    <xf borderId="1" fillId="6" fontId="21" numFmtId="0" xfId="0" applyAlignment="1" applyBorder="1" applyFont="1">
      <alignment horizontal="right"/>
    </xf>
    <xf borderId="1" fillId="7" fontId="21" numFmtId="0" xfId="0" applyAlignment="1" applyBorder="1" applyFill="1" applyFont="1">
      <alignment horizontal="left" shrinkToFit="0" wrapText="1"/>
    </xf>
    <xf borderId="16" fillId="6" fontId="21" numFmtId="0" xfId="0" applyAlignment="1" applyBorder="1" applyFont="1">
      <alignment horizontal="left" shrinkToFit="0" wrapText="1"/>
    </xf>
    <xf borderId="16" fillId="6" fontId="21" numFmtId="3" xfId="0" applyAlignment="1" applyBorder="1" applyFont="1" applyNumberFormat="1">
      <alignment horizontal="right"/>
    </xf>
    <xf borderId="16" fillId="6" fontId="21" numFmtId="0" xfId="0" applyAlignment="1" applyBorder="1" applyFont="1">
      <alignment horizontal="right"/>
    </xf>
    <xf borderId="16" fillId="8" fontId="23" numFmtId="0" xfId="0" applyAlignment="1" applyBorder="1" applyFill="1" applyFont="1">
      <alignment shrinkToFit="0" vertical="center" wrapText="1"/>
    </xf>
    <xf borderId="16" fillId="8" fontId="23" numFmtId="0" xfId="0" applyAlignment="1" applyBorder="1" applyFont="1">
      <alignment vertical="center"/>
    </xf>
    <xf borderId="16" fillId="8" fontId="23" numFmtId="0" xfId="0" applyAlignment="1" applyBorder="1" applyFont="1">
      <alignment horizontal="center" vertical="center"/>
    </xf>
    <xf borderId="16" fillId="6" fontId="21" numFmtId="3" xfId="0" applyAlignment="1" applyBorder="1" applyFont="1" applyNumberFormat="1">
      <alignment horizontal="right" shrinkToFit="0" wrapText="1"/>
    </xf>
    <xf borderId="16" fillId="6" fontId="21" numFmtId="0" xfId="0" applyAlignment="1" applyBorder="1" applyFont="1">
      <alignment horizontal="right" shrinkToFit="0" wrapText="1"/>
    </xf>
    <xf borderId="20" fillId="6" fontId="21" numFmtId="0" xfId="0" applyAlignment="1" applyBorder="1" applyFont="1">
      <alignment horizontal="left" shrinkToFit="0" wrapText="1"/>
    </xf>
    <xf borderId="20" fillId="6" fontId="21" numFmtId="3" xfId="0" applyAlignment="1" applyBorder="1" applyFont="1" applyNumberFormat="1">
      <alignment horizontal="right"/>
    </xf>
    <xf borderId="20" fillId="6" fontId="21" numFmtId="0" xfId="0" applyAlignment="1" applyBorder="1" applyFont="1">
      <alignment horizontal="right"/>
    </xf>
    <xf borderId="21" fillId="8" fontId="23" numFmtId="0" xfId="0" applyAlignment="1" applyBorder="1" applyFont="1">
      <alignment shrinkToFit="0" vertical="center" wrapText="1"/>
    </xf>
    <xf borderId="21" fillId="8" fontId="23" numFmtId="0" xfId="0" applyAlignment="1" applyBorder="1" applyFont="1">
      <alignment vertical="center"/>
    </xf>
    <xf borderId="22" fillId="8" fontId="23" numFmtId="0" xfId="0" applyAlignment="1" applyBorder="1" applyFont="1">
      <alignment horizontal="center" vertical="center"/>
    </xf>
    <xf borderId="22" fillId="6" fontId="21" numFmtId="0" xfId="0" applyAlignment="1" applyBorder="1" applyFont="1">
      <alignment horizontal="left" shrinkToFit="0" wrapText="1"/>
    </xf>
    <xf borderId="22" fillId="6" fontId="21" numFmtId="3" xfId="0" applyAlignment="1" applyBorder="1" applyFont="1" applyNumberFormat="1">
      <alignment horizontal="right"/>
    </xf>
    <xf borderId="22" fillId="6" fontId="21" numFmtId="0" xfId="0" applyAlignment="1" applyBorder="1" applyFont="1">
      <alignment horizontal="right"/>
    </xf>
    <xf borderId="22" fillId="6" fontId="21" numFmtId="0" xfId="0" applyAlignment="1" applyBorder="1" applyFont="1">
      <alignment horizontal="right" shrinkToFit="0" wrapText="1"/>
    </xf>
    <xf borderId="22" fillId="6" fontId="21" numFmtId="3" xfId="0" applyAlignment="1" applyBorder="1" applyFont="1" applyNumberFormat="1">
      <alignment horizontal="right" shrinkToFit="0" wrapText="1"/>
    </xf>
    <xf borderId="16" fillId="3" fontId="19" numFmtId="167" xfId="0" applyAlignment="1" applyBorder="1" applyFont="1" applyNumberFormat="1">
      <alignment horizontal="right"/>
    </xf>
    <xf borderId="16" fillId="3" fontId="18" numFmtId="167" xfId="0" applyAlignment="1" applyBorder="1" applyFont="1" applyNumberFormat="1">
      <alignment horizontal="right"/>
    </xf>
    <xf borderId="1" fillId="3" fontId="19" numFmtId="168" xfId="0" applyAlignment="1" applyBorder="1" applyFont="1" applyNumberFormat="1">
      <alignment horizontal="left"/>
    </xf>
    <xf borderId="16" fillId="3" fontId="18" numFmtId="4" xfId="0" applyAlignment="1" applyBorder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2019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'Macro Región Oriente'!$L$16:$L$19</c:f>
            </c:strRef>
          </c:cat>
          <c:val>
            <c:numRef>
              <c:f>'Macro Región Oriente'!$O$16:$O$19</c:f>
              <c:numCache/>
            </c:numRef>
          </c:val>
        </c:ser>
        <c:ser>
          <c:idx val="1"/>
          <c:order val="1"/>
          <c:tx>
            <c:v>2020</c:v>
          </c:tx>
          <c:spPr>
            <a:solidFill>
              <a:srgbClr val="FF696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700">
                    <a:solidFill>
                      <a:srgbClr val="C00000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'Macro Región Oriente'!$L$16:$L$19</c:f>
            </c:strRef>
          </c:cat>
          <c:val>
            <c:numRef>
              <c:f>'Macro Región Oriente'!$N$16:$N$19</c:f>
              <c:numCache/>
            </c:numRef>
          </c:val>
        </c:ser>
        <c:ser>
          <c:idx val="2"/>
          <c:order val="2"/>
          <c:tx>
            <c:v>2021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i="0" sz="700">
                    <a:solidFill>
                      <a:srgbClr val="4472C4"/>
                    </a:solidFill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'Macro Región Oriente'!$L$16:$L$19</c:f>
            </c:strRef>
          </c:cat>
          <c:val>
            <c:numRef>
              <c:f>'Macro Región Oriente'!$M$16:$M$19</c:f>
              <c:numCache/>
            </c:numRef>
          </c:val>
        </c:ser>
        <c:axId val="1566389672"/>
        <c:axId val="922500383"/>
      </c:barChart>
      <c:catAx>
        <c:axId val="1566389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22500383"/>
      </c:catAx>
      <c:valAx>
        <c:axId val="92250038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66389672"/>
      </c:valAx>
    </c:plotArea>
    <c:legend>
      <c:legendPos val="b"/>
      <c:overlay val="0"/>
      <c:txPr>
        <a:bodyPr/>
        <a:lstStyle/>
        <a:p>
          <a:pPr lvl="0">
            <a:defRPr b="0" i="0" sz="1000">
              <a:solidFill>
                <a:srgbClr val="000000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323850</xdr:colOff>
      <xdr:row>2</xdr:row>
      <xdr:rowOff>209550</xdr:rowOff>
    </xdr:from>
    <xdr:ext cx="3467100" cy="36766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504825</xdr:colOff>
      <xdr:row>8</xdr:row>
      <xdr:rowOff>66675</xdr:rowOff>
    </xdr:from>
    <xdr:ext cx="161925" cy="171450"/>
    <xdr:grpSp>
      <xdr:nvGrpSpPr>
        <xdr:cNvPr id="2" name="Shape 2"/>
        <xdr:cNvGrpSpPr/>
      </xdr:nvGrpSpPr>
      <xdr:grpSpPr>
        <a:xfrm>
          <a:off x="5265038" y="3694275"/>
          <a:ext cx="161925" cy="171450"/>
          <a:chOff x="5265038" y="3694275"/>
          <a:chExt cx="161925" cy="171450"/>
        </a:xfrm>
      </xdr:grpSpPr>
      <xdr:grpSp>
        <xdr:nvGrpSpPr>
          <xdr:cNvPr id="3" name="Shape 3"/>
          <xdr:cNvGrpSpPr/>
        </xdr:nvGrpSpPr>
        <xdr:grpSpPr>
          <a:xfrm>
            <a:off x="5265038" y="3694275"/>
            <a:ext cx="161925" cy="171450"/>
            <a:chOff x="5800725" y="875070"/>
            <a:chExt cx="219075" cy="213952"/>
          </a:xfrm>
        </xdr:grpSpPr>
        <xdr:sp>
          <xdr:nvSpPr>
            <xdr:cNvPr id="4" name="Shape 4"/>
            <xdr:cNvSpPr/>
          </xdr:nvSpPr>
          <xdr:spPr>
            <a:xfrm>
              <a:off x="5800725" y="875070"/>
              <a:ext cx="219075" cy="2139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5829300" y="955672"/>
              <a:ext cx="152400" cy="133350"/>
            </a:xfrm>
            <a:prstGeom prst="ellipse">
              <a:avLst/>
            </a:prstGeom>
            <a:solidFill>
              <a:srgbClr val="FF0000"/>
            </a:solidFill>
            <a:ln cap="flat" cmpd="sng" w="12700">
              <a:solidFill>
                <a:srgbClr val="FF0000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5800725" y="875070"/>
              <a:ext cx="219075" cy="213359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1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9</xdr:col>
      <xdr:colOff>495300</xdr:colOff>
      <xdr:row>9</xdr:row>
      <xdr:rowOff>47625</xdr:rowOff>
    </xdr:from>
    <xdr:ext cx="161925" cy="171450"/>
    <xdr:grpSp>
      <xdr:nvGrpSpPr>
        <xdr:cNvPr id="2" name="Shape 2"/>
        <xdr:cNvGrpSpPr/>
      </xdr:nvGrpSpPr>
      <xdr:grpSpPr>
        <a:xfrm>
          <a:off x="5265038" y="3694275"/>
          <a:ext cx="161925" cy="171450"/>
          <a:chOff x="5265038" y="3694275"/>
          <a:chExt cx="161925" cy="171450"/>
        </a:xfrm>
      </xdr:grpSpPr>
      <xdr:grpSp>
        <xdr:nvGrpSpPr>
          <xdr:cNvPr id="7" name="Shape 7"/>
          <xdr:cNvGrpSpPr/>
        </xdr:nvGrpSpPr>
        <xdr:grpSpPr>
          <a:xfrm>
            <a:off x="5265038" y="3694275"/>
            <a:ext cx="161925" cy="171450"/>
            <a:chOff x="5804224" y="868252"/>
            <a:chExt cx="219075" cy="220770"/>
          </a:xfrm>
        </xdr:grpSpPr>
        <xdr:sp>
          <xdr:nvSpPr>
            <xdr:cNvPr id="4" name="Shape 4"/>
            <xdr:cNvSpPr/>
          </xdr:nvSpPr>
          <xdr:spPr>
            <a:xfrm>
              <a:off x="5804224" y="868252"/>
              <a:ext cx="219075" cy="2207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>
              <a:off x="5829300" y="955672"/>
              <a:ext cx="152400" cy="133350"/>
            </a:xfrm>
            <a:prstGeom prst="ellipse">
              <a:avLst/>
            </a:prstGeom>
            <a:solidFill>
              <a:srgbClr val="FF0000"/>
            </a:solidFill>
            <a:ln cap="flat" cmpd="sng" w="12700">
              <a:solidFill>
                <a:srgbClr val="FF0000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9" name="Shape 9"/>
            <xdr:cNvSpPr/>
          </xdr:nvSpPr>
          <xdr:spPr>
            <a:xfrm>
              <a:off x="5804224" y="868252"/>
              <a:ext cx="219075" cy="213359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2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9</xdr:col>
      <xdr:colOff>504825</xdr:colOff>
      <xdr:row>10</xdr:row>
      <xdr:rowOff>47625</xdr:rowOff>
    </xdr:from>
    <xdr:ext cx="161925" cy="171450"/>
    <xdr:grpSp>
      <xdr:nvGrpSpPr>
        <xdr:cNvPr id="2" name="Shape 2"/>
        <xdr:cNvGrpSpPr/>
      </xdr:nvGrpSpPr>
      <xdr:grpSpPr>
        <a:xfrm>
          <a:off x="5265038" y="3694275"/>
          <a:ext cx="161925" cy="171450"/>
          <a:chOff x="5265038" y="3694275"/>
          <a:chExt cx="161925" cy="171450"/>
        </a:xfrm>
      </xdr:grpSpPr>
      <xdr:grpSp>
        <xdr:nvGrpSpPr>
          <xdr:cNvPr id="10" name="Shape 10"/>
          <xdr:cNvGrpSpPr/>
        </xdr:nvGrpSpPr>
        <xdr:grpSpPr>
          <a:xfrm>
            <a:off x="5265038" y="3694275"/>
            <a:ext cx="161925" cy="171450"/>
            <a:chOff x="5793726" y="882947"/>
            <a:chExt cx="219075" cy="213359"/>
          </a:xfrm>
        </xdr:grpSpPr>
        <xdr:sp>
          <xdr:nvSpPr>
            <xdr:cNvPr id="4" name="Shape 4"/>
            <xdr:cNvSpPr/>
          </xdr:nvSpPr>
          <xdr:spPr>
            <a:xfrm>
              <a:off x="5793726" y="882947"/>
              <a:ext cx="219075" cy="2133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1" name="Shape 11"/>
            <xdr:cNvSpPr/>
          </xdr:nvSpPr>
          <xdr:spPr>
            <a:xfrm>
              <a:off x="5829300" y="955672"/>
              <a:ext cx="152400" cy="133350"/>
            </a:xfrm>
            <a:prstGeom prst="ellipse">
              <a:avLst/>
            </a:prstGeom>
            <a:solidFill>
              <a:srgbClr val="FF0000"/>
            </a:solidFill>
            <a:ln cap="flat" cmpd="sng" w="12700">
              <a:solidFill>
                <a:srgbClr val="FF0000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2" name="Shape 12"/>
            <xdr:cNvSpPr/>
          </xdr:nvSpPr>
          <xdr:spPr>
            <a:xfrm>
              <a:off x="5793726" y="882947"/>
              <a:ext cx="219075" cy="213359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3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9</xdr:col>
      <xdr:colOff>504825</xdr:colOff>
      <xdr:row>11</xdr:row>
      <xdr:rowOff>38100</xdr:rowOff>
    </xdr:from>
    <xdr:ext cx="161925" cy="171450"/>
    <xdr:grpSp>
      <xdr:nvGrpSpPr>
        <xdr:cNvPr id="2" name="Shape 2"/>
        <xdr:cNvGrpSpPr/>
      </xdr:nvGrpSpPr>
      <xdr:grpSpPr>
        <a:xfrm>
          <a:off x="5265038" y="3694275"/>
          <a:ext cx="161925" cy="171450"/>
          <a:chOff x="5265038" y="3694275"/>
          <a:chExt cx="161925" cy="171450"/>
        </a:xfrm>
      </xdr:grpSpPr>
      <xdr:grpSp>
        <xdr:nvGrpSpPr>
          <xdr:cNvPr id="13" name="Shape 13"/>
          <xdr:cNvGrpSpPr/>
        </xdr:nvGrpSpPr>
        <xdr:grpSpPr>
          <a:xfrm>
            <a:off x="5265038" y="3694275"/>
            <a:ext cx="161925" cy="171450"/>
            <a:chOff x="5793725" y="876167"/>
            <a:chExt cx="219075" cy="213359"/>
          </a:xfrm>
        </xdr:grpSpPr>
        <xdr:sp>
          <xdr:nvSpPr>
            <xdr:cNvPr id="4" name="Shape 4"/>
            <xdr:cNvSpPr/>
          </xdr:nvSpPr>
          <xdr:spPr>
            <a:xfrm>
              <a:off x="5793725" y="876167"/>
              <a:ext cx="219075" cy="2133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4" name="Shape 14"/>
            <xdr:cNvSpPr/>
          </xdr:nvSpPr>
          <xdr:spPr>
            <a:xfrm>
              <a:off x="5829300" y="955672"/>
              <a:ext cx="152400" cy="133350"/>
            </a:xfrm>
            <a:prstGeom prst="ellipse">
              <a:avLst/>
            </a:prstGeom>
            <a:solidFill>
              <a:srgbClr val="FF0000"/>
            </a:solidFill>
            <a:ln cap="flat" cmpd="sng" w="12700">
              <a:solidFill>
                <a:srgbClr val="FF0000"/>
              </a:solidFill>
              <a:prstDash val="solid"/>
              <a:miter lim="800000"/>
              <a:headEnd len="sm" w="sm" type="none"/>
              <a:tailEnd len="sm" w="sm" type="none"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15" name="Shape 15"/>
            <xdr:cNvSpPr/>
          </xdr:nvSpPr>
          <xdr:spPr>
            <a:xfrm>
              <a:off x="5793725" y="876167"/>
              <a:ext cx="219075" cy="213359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1000">
                  <a:solidFill>
                    <a:schemeClr val="lt1"/>
                  </a:solidFill>
                  <a:latin typeface="Calibri"/>
                  <a:ea typeface="Calibri"/>
                  <a:cs typeface="Calibri"/>
                  <a:sym typeface="Calibri"/>
                </a:rPr>
                <a:t>4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</xdr:col>
      <xdr:colOff>104775</xdr:colOff>
      <xdr:row>3</xdr:row>
      <xdr:rowOff>66675</xdr:rowOff>
    </xdr:from>
    <xdr:ext cx="3467100" cy="36766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104775</xdr:colOff>
      <xdr:row>12</xdr:row>
      <xdr:rowOff>0</xdr:rowOff>
    </xdr:from>
    <xdr:ext cx="5438775" cy="3124200"/>
    <xdr:graphicFrame>
      <xdr:nvGraphicFramePr>
        <xdr:cNvPr id="4041452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16</xdr:col>
      <xdr:colOff>152400</xdr:colOff>
      <xdr:row>1</xdr:row>
      <xdr:rowOff>95250</xdr:rowOff>
    </xdr:from>
    <xdr:ext cx="457200" cy="428625"/>
    <xdr:sp>
      <xdr:nvSpPr>
        <xdr:cNvPr id="16" name="Shape 16"/>
        <xdr:cNvSpPr/>
      </xdr:nvSpPr>
      <xdr:spPr>
        <a:xfrm>
          <a:off x="5117400" y="3570450"/>
          <a:ext cx="457200" cy="419100"/>
        </a:xfrm>
        <a:prstGeom prst="downArrow">
          <a:avLst>
            <a:gd fmla="val 50000" name="adj1"/>
            <a:gd fmla="val 50000" name="adj2"/>
          </a:avLst>
        </a:prstGeom>
        <a:noFill/>
        <a:ln cap="flat" cmpd="sng" w="9525">
          <a:solidFill>
            <a:schemeClr val="accent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85725</xdr:colOff>
      <xdr:row>0</xdr:row>
      <xdr:rowOff>95250</xdr:rowOff>
    </xdr:from>
    <xdr:ext cx="676275" cy="7524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152400</xdr:colOff>
      <xdr:row>1</xdr:row>
      <xdr:rowOff>95250</xdr:rowOff>
    </xdr:from>
    <xdr:ext cx="457200" cy="428625"/>
    <xdr:sp>
      <xdr:nvSpPr>
        <xdr:cNvPr id="16" name="Shape 16"/>
        <xdr:cNvSpPr/>
      </xdr:nvSpPr>
      <xdr:spPr>
        <a:xfrm>
          <a:off x="5117400" y="3570450"/>
          <a:ext cx="457200" cy="419100"/>
        </a:xfrm>
        <a:prstGeom prst="downArrow">
          <a:avLst>
            <a:gd fmla="val 50000" name="adj1"/>
            <a:gd fmla="val 50000" name="adj2"/>
          </a:avLst>
        </a:prstGeom>
        <a:noFill/>
        <a:ln cap="flat" cmpd="sng" w="9525">
          <a:solidFill>
            <a:schemeClr val="accent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85725</xdr:colOff>
      <xdr:row>0</xdr:row>
      <xdr:rowOff>95250</xdr:rowOff>
    </xdr:from>
    <xdr:ext cx="676275" cy="752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152400</xdr:colOff>
      <xdr:row>1</xdr:row>
      <xdr:rowOff>95250</xdr:rowOff>
    </xdr:from>
    <xdr:ext cx="457200" cy="428625"/>
    <xdr:sp>
      <xdr:nvSpPr>
        <xdr:cNvPr id="17" name="Shape 17"/>
        <xdr:cNvSpPr/>
      </xdr:nvSpPr>
      <xdr:spPr>
        <a:xfrm>
          <a:off x="5117400" y="3570450"/>
          <a:ext cx="457200" cy="419100"/>
        </a:xfrm>
        <a:prstGeom prst="downArrow">
          <a:avLst>
            <a:gd fmla="val 50000" name="adj1"/>
            <a:gd fmla="val 50000" name="adj2"/>
          </a:avLst>
        </a:prstGeom>
        <a:noFill/>
        <a:ln cap="flat" cmpd="sng" w="9525">
          <a:solidFill>
            <a:schemeClr val="accent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85725</xdr:colOff>
      <xdr:row>0</xdr:row>
      <xdr:rowOff>95250</xdr:rowOff>
    </xdr:from>
    <xdr:ext cx="676275" cy="752475"/>
    <xdr:pic>
      <xdr:nvPicPr>
        <xdr:cNvPr id="0" name="image3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152400</xdr:colOff>
      <xdr:row>1</xdr:row>
      <xdr:rowOff>95250</xdr:rowOff>
    </xdr:from>
    <xdr:ext cx="457200" cy="428625"/>
    <xdr:sp>
      <xdr:nvSpPr>
        <xdr:cNvPr id="17" name="Shape 17"/>
        <xdr:cNvSpPr/>
      </xdr:nvSpPr>
      <xdr:spPr>
        <a:xfrm>
          <a:off x="5117400" y="3570450"/>
          <a:ext cx="457200" cy="419100"/>
        </a:xfrm>
        <a:prstGeom prst="downArrow">
          <a:avLst>
            <a:gd fmla="val 50000" name="adj1"/>
            <a:gd fmla="val 50000" name="adj2"/>
          </a:avLst>
        </a:prstGeom>
        <a:noFill/>
        <a:ln cap="flat" cmpd="sng" w="9525">
          <a:solidFill>
            <a:schemeClr val="accent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85725</xdr:colOff>
      <xdr:row>0</xdr:row>
      <xdr:rowOff>95250</xdr:rowOff>
    </xdr:from>
    <xdr:ext cx="676275" cy="752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19</xdr:col>
      <xdr:colOff>152400</xdr:colOff>
      <xdr:row>1</xdr:row>
      <xdr:rowOff>95250</xdr:rowOff>
    </xdr:from>
    <xdr:ext cx="457200" cy="428625"/>
    <xdr:sp>
      <xdr:nvSpPr>
        <xdr:cNvPr id="17" name="Shape 17"/>
        <xdr:cNvSpPr/>
      </xdr:nvSpPr>
      <xdr:spPr>
        <a:xfrm>
          <a:off x="5117400" y="3570450"/>
          <a:ext cx="457200" cy="419100"/>
        </a:xfrm>
        <a:prstGeom prst="downArrow">
          <a:avLst>
            <a:gd fmla="val 50000" name="adj1"/>
            <a:gd fmla="val 50000" name="adj2"/>
          </a:avLst>
        </a:prstGeom>
        <a:noFill/>
        <a:ln cap="flat" cmpd="sng" w="9525">
          <a:solidFill>
            <a:schemeClr val="accent2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85725</xdr:colOff>
      <xdr:row>0</xdr:row>
      <xdr:rowOff>95250</xdr:rowOff>
    </xdr:from>
    <xdr:ext cx="676275" cy="7524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LENOVO/Desktop/Perucamaras/01.%20Entregables%20enero/2_funcion_presupuestal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5" width="8.86"/>
    <col customWidth="1" min="16" max="16" width="40.71"/>
    <col customWidth="1" min="17" max="19" width="6.29"/>
    <col customWidth="1" min="20" max="26" width="8.71"/>
  </cols>
  <sheetData>
    <row r="1" ht="12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1"/>
      <c r="S1" s="3"/>
      <c r="T1" s="1"/>
      <c r="U1" s="1"/>
      <c r="V1" s="1"/>
      <c r="W1" s="1"/>
      <c r="X1" s="1"/>
      <c r="Y1" s="1"/>
      <c r="Z1" s="1"/>
    </row>
    <row r="2" ht="23.25" customHeight="1">
      <c r="A2" s="2"/>
      <c r="B2" s="4"/>
      <c r="C2" s="4"/>
      <c r="D2" s="4"/>
      <c r="E2" s="2"/>
      <c r="F2" s="2"/>
      <c r="G2" s="5" t="s">
        <v>0</v>
      </c>
      <c r="Q2" s="3"/>
      <c r="R2" s="1"/>
      <c r="S2" s="3"/>
      <c r="T2" s="1"/>
      <c r="U2" s="1"/>
      <c r="V2" s="1"/>
      <c r="W2" s="1"/>
      <c r="X2" s="1"/>
      <c r="Y2" s="1"/>
      <c r="Z2" s="1"/>
    </row>
    <row r="3" ht="18.75" customHeight="1">
      <c r="A3" s="1"/>
      <c r="B3" s="6"/>
      <c r="C3" s="6"/>
      <c r="D3" s="6"/>
      <c r="E3" s="6"/>
      <c r="F3" s="6"/>
      <c r="G3" s="7" t="s">
        <v>1</v>
      </c>
      <c r="Q3" s="3"/>
      <c r="R3" s="1"/>
      <c r="S3" s="3"/>
      <c r="T3" s="1"/>
      <c r="U3" s="1"/>
      <c r="V3" s="1"/>
      <c r="W3" s="1"/>
      <c r="X3" s="1"/>
      <c r="Y3" s="1"/>
      <c r="Z3" s="1"/>
    </row>
    <row r="4" ht="14.25" customHeight="1">
      <c r="A4" s="1"/>
      <c r="B4" s="1"/>
      <c r="C4" s="1"/>
      <c r="D4" s="8"/>
      <c r="E4" s="8"/>
      <c r="F4" s="8"/>
      <c r="G4" s="8"/>
      <c r="H4" s="8"/>
      <c r="I4" s="8"/>
      <c r="J4" s="1"/>
      <c r="K4" s="1"/>
      <c r="L4" s="1"/>
      <c r="M4" s="1"/>
      <c r="N4" s="1"/>
      <c r="O4" s="1"/>
      <c r="P4" s="1"/>
      <c r="Q4" s="3"/>
      <c r="R4" s="1"/>
      <c r="S4" s="3"/>
      <c r="T4" s="1"/>
      <c r="U4" s="1"/>
      <c r="V4" s="1"/>
      <c r="W4" s="1"/>
      <c r="X4" s="1"/>
      <c r="Y4" s="1"/>
      <c r="Z4" s="1"/>
    </row>
    <row r="5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1"/>
      <c r="S5" s="3"/>
      <c r="T5" s="1"/>
      <c r="U5" s="1"/>
      <c r="V5" s="1"/>
      <c r="W5" s="1"/>
      <c r="X5" s="1"/>
      <c r="Y5" s="1"/>
      <c r="Z5" s="1"/>
    </row>
    <row r="6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"/>
      <c r="R6" s="1"/>
      <c r="S6" s="3"/>
      <c r="T6" s="1"/>
      <c r="U6" s="1"/>
      <c r="V6" s="1"/>
      <c r="W6" s="1"/>
      <c r="X6" s="1"/>
      <c r="Y6" s="1"/>
      <c r="Z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/>
      <c r="R7" s="1"/>
      <c r="S7" s="3"/>
      <c r="T7" s="1"/>
      <c r="U7" s="1"/>
      <c r="V7" s="1"/>
      <c r="W7" s="1"/>
      <c r="X7" s="1"/>
      <c r="Y7" s="1"/>
      <c r="Z7" s="1"/>
    </row>
    <row r="8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"/>
      <c r="R8" s="1"/>
      <c r="S8" s="3"/>
      <c r="T8" s="1"/>
      <c r="U8" s="1"/>
      <c r="V8" s="1"/>
      <c r="W8" s="1"/>
      <c r="X8" s="1"/>
      <c r="Y8" s="1"/>
      <c r="Z8" s="1"/>
    </row>
    <row r="9" ht="21.75" customHeight="1">
      <c r="A9" s="1"/>
      <c r="B9" s="1"/>
      <c r="C9" s="1"/>
      <c r="D9" s="1"/>
      <c r="E9" s="1"/>
      <c r="F9" s="1"/>
      <c r="G9" s="9" t="s">
        <v>2</v>
      </c>
      <c r="Q9" s="10"/>
      <c r="R9" s="11"/>
      <c r="S9" s="3"/>
      <c r="T9" s="1"/>
      <c r="U9" s="1"/>
      <c r="V9" s="1"/>
      <c r="W9" s="1"/>
      <c r="X9" s="1"/>
      <c r="Y9" s="1"/>
      <c r="Z9" s="1"/>
    </row>
    <row r="10" ht="20.25" customHeight="1">
      <c r="A10" s="1"/>
      <c r="B10" s="1"/>
      <c r="C10" s="1"/>
      <c r="D10" s="1"/>
      <c r="E10" s="1"/>
      <c r="F10" s="1"/>
      <c r="G10" s="11" t="s">
        <v>3</v>
      </c>
      <c r="Q10" s="12"/>
      <c r="R10" s="13"/>
      <c r="S10" s="3"/>
      <c r="T10" s="1"/>
      <c r="U10" s="1"/>
      <c r="V10" s="1"/>
      <c r="W10" s="1"/>
      <c r="X10" s="1"/>
      <c r="Y10" s="1"/>
      <c r="Z10" s="1"/>
    </row>
    <row r="11" ht="15.0" customHeight="1">
      <c r="A11" s="1"/>
      <c r="B11" s="1"/>
      <c r="C11" s="1"/>
      <c r="D11" s="1"/>
      <c r="E11" s="1"/>
      <c r="F11" s="1"/>
      <c r="G11" s="14">
        <v>44613.0</v>
      </c>
      <c r="Q11" s="3"/>
      <c r="R11" s="1"/>
      <c r="S11" s="3"/>
      <c r="T11" s="1"/>
      <c r="U11" s="1"/>
      <c r="V11" s="1"/>
      <c r="W11" s="1"/>
      <c r="X11" s="1"/>
      <c r="Y11" s="1"/>
      <c r="Z11" s="1"/>
    </row>
    <row r="12" ht="14.25" customHeight="1">
      <c r="A12" s="1"/>
      <c r="B12" s="1"/>
      <c r="C12" s="1"/>
      <c r="D12" s="1"/>
      <c r="E12" s="1"/>
      <c r="F12" s="1"/>
      <c r="G12" s="15"/>
      <c r="Q12" s="3"/>
      <c r="R12" s="1"/>
      <c r="S12" s="3"/>
      <c r="T12" s="1"/>
      <c r="U12" s="1"/>
      <c r="V12" s="1"/>
      <c r="W12" s="1"/>
      <c r="X12" s="1"/>
      <c r="Y12" s="1"/>
      <c r="Z12" s="1"/>
    </row>
    <row r="13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"/>
      <c r="R13" s="1"/>
      <c r="S13" s="3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3"/>
      <c r="R14" s="1"/>
      <c r="S14" s="3"/>
      <c r="T14" s="1"/>
      <c r="U14" s="1"/>
      <c r="V14" s="1"/>
      <c r="W14" s="1"/>
      <c r="X14" s="1"/>
      <c r="Y14" s="1"/>
      <c r="Z14" s="1"/>
    </row>
    <row r="15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3"/>
      <c r="R15" s="1"/>
      <c r="S15" s="3"/>
      <c r="T15" s="1"/>
      <c r="U15" s="1"/>
      <c r="V15" s="1"/>
      <c r="W15" s="1"/>
      <c r="X15" s="1"/>
      <c r="Y15" s="1"/>
      <c r="Z15" s="1"/>
    </row>
    <row r="1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3"/>
      <c r="R16" s="1"/>
      <c r="S16" s="3"/>
      <c r="T16" s="1"/>
      <c r="U16" s="1"/>
      <c r="V16" s="1"/>
      <c r="W16" s="1"/>
      <c r="X16" s="1"/>
      <c r="Y16" s="1"/>
      <c r="Z16" s="1"/>
    </row>
    <row r="17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6"/>
      <c r="Q17" s="3"/>
      <c r="R17" s="1"/>
      <c r="S17" s="3"/>
      <c r="T17" s="1"/>
      <c r="U17" s="1"/>
      <c r="V17" s="1"/>
      <c r="W17" s="1"/>
      <c r="X17" s="1"/>
      <c r="Y17" s="1"/>
      <c r="Z17" s="1"/>
    </row>
    <row r="18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1"/>
      <c r="S18" s="3"/>
      <c r="T18" s="1"/>
      <c r="U18" s="1"/>
      <c r="V18" s="1"/>
      <c r="W18" s="1"/>
      <c r="X18" s="1"/>
      <c r="Y18" s="1"/>
      <c r="Z18" s="1"/>
    </row>
    <row r="19" ht="15.0" customHeight="1">
      <c r="A19" s="1"/>
      <c r="B19" s="1"/>
      <c r="C19" s="1"/>
      <c r="D19" s="1"/>
      <c r="E19" s="1"/>
      <c r="F19" s="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"/>
      <c r="R19" s="1"/>
      <c r="S19" s="3"/>
      <c r="T19" s="1"/>
      <c r="U19" s="1"/>
      <c r="V19" s="1"/>
      <c r="W19" s="1"/>
      <c r="X19" s="1"/>
      <c r="Y19" s="1"/>
      <c r="Z19" s="1"/>
    </row>
    <row r="20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1"/>
      <c r="S20" s="3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1"/>
      <c r="S21" s="3"/>
      <c r="T21" s="1"/>
      <c r="U21" s="1"/>
      <c r="V21" s="1"/>
      <c r="W21" s="1"/>
      <c r="X21" s="1"/>
      <c r="Y21" s="1"/>
      <c r="Z21" s="1"/>
    </row>
    <row r="22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1"/>
      <c r="S22" s="3"/>
      <c r="T22" s="1"/>
      <c r="U22" s="1"/>
      <c r="V22" s="1"/>
      <c r="W22" s="1"/>
      <c r="X22" s="1"/>
      <c r="Y22" s="1"/>
      <c r="Z22" s="1"/>
    </row>
    <row r="2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1"/>
      <c r="S23" s="3"/>
      <c r="T23" s="1"/>
      <c r="U23" s="1"/>
      <c r="V23" s="1"/>
      <c r="W23" s="1"/>
      <c r="X23" s="1"/>
      <c r="Y23" s="1"/>
      <c r="Z23" s="1"/>
    </row>
    <row r="2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1"/>
      <c r="S24" s="3"/>
      <c r="T24" s="1"/>
      <c r="U24" s="1"/>
      <c r="V24" s="1"/>
      <c r="W24" s="1"/>
      <c r="X24" s="1"/>
      <c r="Y24" s="1"/>
      <c r="Z24" s="1"/>
    </row>
    <row r="2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1"/>
      <c r="S25" s="3"/>
      <c r="T25" s="1"/>
      <c r="U25" s="1"/>
      <c r="V25" s="1"/>
      <c r="W25" s="1"/>
      <c r="X25" s="1"/>
      <c r="Y25" s="1"/>
      <c r="Z25" s="1"/>
    </row>
    <row r="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1"/>
      <c r="S26" s="3"/>
      <c r="T26" s="1"/>
      <c r="U26" s="1"/>
      <c r="V26" s="1"/>
      <c r="W26" s="1"/>
      <c r="X26" s="1"/>
      <c r="Y26" s="1"/>
      <c r="Z26" s="1"/>
    </row>
    <row r="2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1"/>
      <c r="S27" s="3"/>
      <c r="T27" s="1"/>
      <c r="U27" s="1"/>
      <c r="V27" s="1"/>
      <c r="W27" s="1"/>
      <c r="X27" s="1"/>
      <c r="Y27" s="1"/>
      <c r="Z27" s="1"/>
    </row>
    <row r="28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1"/>
      <c r="S28" s="3"/>
      <c r="T28" s="1"/>
      <c r="U28" s="1"/>
      <c r="V28" s="1"/>
      <c r="W28" s="1"/>
      <c r="X28" s="1"/>
      <c r="Y28" s="1"/>
      <c r="Z28" s="1"/>
    </row>
    <row r="29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1"/>
      <c r="S29" s="3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1"/>
      <c r="S30" s="3"/>
      <c r="T30" s="1"/>
      <c r="U30" s="1"/>
      <c r="V30" s="1"/>
      <c r="W30" s="1"/>
      <c r="X30" s="1"/>
      <c r="Y30" s="1"/>
      <c r="Z30" s="1"/>
    </row>
    <row r="31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1"/>
      <c r="S31" s="3"/>
      <c r="T31" s="1"/>
      <c r="U31" s="1"/>
      <c r="V31" s="1"/>
      <c r="W31" s="1"/>
      <c r="X31" s="1"/>
      <c r="Y31" s="1"/>
      <c r="Z31" s="1"/>
    </row>
    <row r="3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1"/>
      <c r="S32" s="3"/>
      <c r="T32" s="1"/>
      <c r="U32" s="1"/>
      <c r="V32" s="1"/>
      <c r="W32" s="1"/>
      <c r="X32" s="1"/>
      <c r="Y32" s="1"/>
      <c r="Z32" s="1"/>
    </row>
    <row r="33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1"/>
      <c r="S33" s="3"/>
      <c r="T33" s="1"/>
      <c r="U33" s="1"/>
      <c r="V33" s="1"/>
      <c r="W33" s="1"/>
      <c r="X33" s="1"/>
      <c r="Y33" s="1"/>
      <c r="Z33" s="1"/>
    </row>
    <row r="34" ht="14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ht="14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ht="14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ht="14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ht="14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ht="14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ht="14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ht="14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ht="1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ht="1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ht="14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ht="14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ht="14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ht="14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ht="14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ht="14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ht="14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ht="14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ht="14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ht="14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ht="14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ht="14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ht="14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ht="14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ht="14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ht="14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ht="14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ht="14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ht="14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ht="14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ht="14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ht="14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ht="14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ht="14.2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ht="14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ht="14.2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ht="14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ht="14.2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ht="14.2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ht="14.2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ht="14.2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ht="14.2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ht="14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ht="14.2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ht="14.2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ht="14.2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ht="14.2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ht="14.2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ht="14.2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ht="14.2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ht="14.2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ht="14.2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ht="14.2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ht="14.2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ht="14.2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ht="14.2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ht="14.2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ht="14.2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ht="14.2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ht="14.2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ht="14.2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ht="14.2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ht="14.2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ht="14.2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ht="14.2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ht="14.2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ht="14.2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ht="14.2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ht="14.2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ht="14.2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ht="14.2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ht="14.2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ht="14.2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ht="14.2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ht="14.2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ht="14.2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ht="14.2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ht="14.2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ht="14.2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ht="14.2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ht="14.2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ht="14.2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ht="14.2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ht="14.2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ht="14.2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ht="14.2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ht="14.2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ht="14.2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ht="14.2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ht="14.2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ht="14.2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ht="14.2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ht="14.2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ht="14.2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ht="14.2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ht="14.2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ht="14.2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ht="14.2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ht="14.2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ht="14.2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ht="14.2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ht="14.2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ht="14.2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ht="14.2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4.2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ht="14.2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ht="14.2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ht="14.2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ht="14.2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ht="14.2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ht="14.2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ht="14.2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ht="14.2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ht="14.2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ht="14.2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ht="14.2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ht="14.2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ht="14.2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ht="14.2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ht="14.2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ht="14.2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ht="14.2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ht="14.2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ht="14.2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ht="14.2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ht="14.2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ht="14.2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ht="14.2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ht="14.2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ht="14.2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ht="14.2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ht="14.2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ht="14.2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ht="14.2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ht="14.2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ht="14.2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ht="14.2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ht="14.2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ht="14.2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ht="14.2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ht="14.2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ht="14.2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ht="14.2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ht="14.2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ht="14.2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ht="14.2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ht="14.2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ht="14.2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ht="14.2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ht="14.2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ht="14.2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ht="14.2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ht="14.2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ht="14.2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ht="14.2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ht="14.2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ht="14.2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ht="14.2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ht="14.2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ht="14.2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ht="14.2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ht="14.2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ht="14.2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ht="14.2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ht="14.2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ht="14.2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ht="14.2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ht="14.2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ht="14.2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ht="14.2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ht="14.2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ht="14.2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ht="14.2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ht="14.2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ht="14.2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ht="14.2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ht="14.2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ht="14.2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ht="14.2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ht="14.2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ht="14.2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ht="14.2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ht="14.2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ht="14.2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ht="14.2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ht="14.2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ht="14.2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ht="14.2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ht="14.2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ht="14.2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ht="14.2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ht="14.2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ht="14.2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ht="14.2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ht="14.2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ht="14.2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ht="14.2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ht="14.2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ht="14.2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ht="14.2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ht="14.2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ht="14.2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ht="14.2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ht="14.2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ht="14.2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ht="14.2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ht="14.2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ht="14.2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ht="14.2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ht="14.2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ht="14.2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ht="14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ht="14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ht="14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ht="14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ht="14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ht="14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ht="14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ht="14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ht="14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ht="14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ht="14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ht="14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ht="14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ht="14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ht="14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ht="14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ht="14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ht="14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ht="14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ht="14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ht="14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ht="14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ht="14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ht="14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ht="14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ht="14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ht="14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ht="14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ht="14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ht="14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ht="14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ht="14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ht="14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ht="14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ht="14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ht="14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ht="14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ht="14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ht="14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ht="14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ht="14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ht="14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ht="14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ht="14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ht="14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ht="14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ht="14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ht="14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ht="14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ht="14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ht="14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ht="14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ht="14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ht="14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ht="14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ht="14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ht="14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ht="14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ht="14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ht="14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ht="14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ht="14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ht="14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ht="14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ht="14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ht="14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ht="14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ht="14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ht="14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ht="14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ht="14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ht="14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ht="14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ht="14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ht="14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ht="14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ht="14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ht="14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ht="14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ht="14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ht="14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ht="14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ht="14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ht="14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ht="14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ht="14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ht="14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ht="14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ht="14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ht="14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ht="14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ht="14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ht="14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ht="14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ht="14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ht="14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ht="14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ht="14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ht="14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ht="14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ht="14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ht="14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ht="14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ht="14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ht="14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ht="14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ht="14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ht="14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ht="14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ht="14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ht="14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ht="14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ht="14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ht="14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ht="14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ht="14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ht="14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ht="14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ht="14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ht="14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ht="14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ht="14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ht="14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ht="14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ht="14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ht="14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ht="14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ht="14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ht="14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ht="14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ht="14.2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ht="14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ht="14.2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ht="14.2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ht="14.2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ht="14.2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ht="14.2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ht="14.2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ht="14.2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ht="14.2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ht="14.2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ht="14.2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ht="14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ht="14.2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ht="14.2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ht="14.2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ht="14.2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ht="14.2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ht="14.2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ht="14.2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ht="14.2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ht="14.2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ht="14.2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ht="14.2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ht="14.2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ht="14.2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ht="14.2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ht="14.2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ht="14.2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ht="14.2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ht="14.2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ht="14.2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ht="14.2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ht="14.2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ht="14.2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ht="14.2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ht="14.2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ht="14.2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ht="14.2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ht="14.2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ht="14.2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ht="14.2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ht="14.2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ht="14.2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ht="14.2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ht="14.2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ht="14.2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ht="14.2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ht="14.2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ht="14.2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ht="14.2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ht="14.2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ht="14.2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ht="14.2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ht="14.2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ht="14.2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ht="14.2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ht="14.2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ht="14.2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ht="14.2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ht="14.2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ht="14.2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ht="14.2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ht="14.2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ht="14.2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ht="14.2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ht="14.2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ht="14.2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ht="14.2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ht="14.2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ht="14.2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ht="14.2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ht="14.2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ht="14.2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ht="14.2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ht="14.2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ht="14.2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ht="14.2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ht="14.2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ht="14.2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ht="14.2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ht="14.2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ht="14.2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ht="14.2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ht="14.2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ht="14.2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ht="14.2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ht="14.2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ht="14.2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ht="14.2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ht="14.2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ht="14.2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ht="14.2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ht="14.2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ht="14.2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ht="14.2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ht="14.2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ht="14.2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ht="14.2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ht="14.2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ht="14.2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ht="14.2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ht="14.2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ht="14.2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ht="14.2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ht="14.2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ht="14.2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ht="14.2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ht="14.2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ht="14.2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ht="14.2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ht="14.2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ht="14.2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ht="14.2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ht="14.2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ht="14.2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ht="14.2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ht="14.2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ht="14.2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ht="14.2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ht="14.2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ht="14.2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ht="14.2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ht="14.2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ht="14.2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ht="14.2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ht="14.2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ht="14.2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ht="14.2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ht="14.2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ht="14.2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ht="14.2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ht="14.2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ht="14.2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ht="14.2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ht="14.2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ht="14.2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ht="14.2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ht="14.2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ht="14.2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ht="14.2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ht="14.2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ht="14.2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ht="14.2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ht="14.2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ht="14.2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ht="14.2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ht="14.2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ht="14.2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ht="14.2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ht="14.2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ht="14.2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ht="14.2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ht="14.2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ht="14.2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ht="14.2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ht="14.2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ht="14.2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ht="14.2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ht="14.2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ht="14.2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ht="14.2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ht="14.2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ht="14.2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ht="14.2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ht="14.2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ht="14.2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ht="14.2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ht="14.2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ht="14.2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ht="14.2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ht="14.2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ht="14.2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ht="14.2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ht="14.2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ht="14.2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ht="14.2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ht="14.2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ht="14.2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ht="14.2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ht="14.2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ht="14.2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ht="14.2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ht="14.2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ht="14.2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ht="14.2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ht="14.2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ht="14.2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ht="14.2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ht="14.2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ht="14.2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ht="14.2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ht="14.2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ht="14.2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ht="14.2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ht="14.2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ht="14.2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ht="14.2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ht="14.2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ht="14.2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ht="14.2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ht="14.2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ht="14.2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ht="14.2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ht="14.2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ht="14.2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ht="14.2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ht="14.2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ht="14.2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ht="14.2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ht="14.2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ht="14.2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ht="14.2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ht="14.2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ht="14.2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ht="14.2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ht="14.2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ht="14.2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ht="14.2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ht="14.2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ht="14.2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ht="14.2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ht="14.2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ht="14.2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ht="14.2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ht="14.2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ht="14.2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ht="14.2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ht="14.2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ht="14.2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ht="14.2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ht="14.2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ht="14.2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ht="14.2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ht="14.2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ht="14.2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ht="14.2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ht="14.2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ht="14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ht="14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ht="14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ht="14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ht="14.2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ht="14.2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ht="14.2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ht="14.2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ht="14.2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ht="14.2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ht="14.2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ht="14.2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ht="14.2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ht="14.2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ht="14.2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ht="14.2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ht="14.2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ht="14.2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ht="14.2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ht="14.2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ht="14.2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ht="14.2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ht="14.2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ht="14.2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ht="14.2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ht="14.2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ht="14.2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ht="14.2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ht="14.2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ht="14.2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ht="14.2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ht="14.2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ht="14.2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ht="14.2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ht="14.2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ht="14.2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ht="14.2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ht="14.2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ht="14.2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ht="14.2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ht="14.2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ht="14.2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ht="14.2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ht="14.2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ht="14.2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ht="14.2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ht="14.2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ht="14.2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ht="14.2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ht="14.2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ht="14.2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ht="14.2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ht="14.2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ht="14.2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ht="14.2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ht="14.2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ht="14.2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ht="14.2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ht="14.2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ht="14.2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ht="14.2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ht="14.2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ht="14.2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ht="14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ht="14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ht="14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ht="14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ht="14.2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ht="14.2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ht="14.2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ht="14.2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ht="14.2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ht="14.2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ht="14.2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ht="14.2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ht="14.2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ht="14.2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ht="14.2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ht="14.2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ht="14.2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ht="14.2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ht="14.2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ht="14.2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ht="14.2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ht="14.2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ht="14.2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ht="14.2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ht="14.2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ht="14.2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ht="14.2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ht="14.2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ht="14.2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ht="14.2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ht="14.2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ht="14.2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ht="14.2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ht="14.2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ht="14.2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ht="14.2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ht="14.2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ht="14.2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ht="14.2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ht="14.2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ht="14.2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ht="14.2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ht="14.2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ht="14.2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ht="14.2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ht="14.2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ht="14.2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ht="14.2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ht="14.2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ht="14.2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ht="14.2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ht="14.2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ht="14.2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ht="14.2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ht="14.2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ht="14.2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ht="14.2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ht="14.2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ht="14.2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ht="14.2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ht="14.2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ht="14.2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ht="14.2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ht="14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ht="14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ht="14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ht="14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ht="14.2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ht="14.2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ht="14.2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ht="14.2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ht="14.2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ht="14.2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ht="14.2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ht="14.2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ht="14.2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ht="14.2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ht="14.2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ht="14.2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ht="14.2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ht="14.2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ht="14.2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ht="14.2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ht="14.2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ht="14.2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ht="14.2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ht="14.2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ht="14.2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ht="14.2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ht="14.2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ht="14.2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ht="14.2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ht="14.2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ht="14.2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ht="14.2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ht="14.2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ht="14.2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ht="14.2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ht="14.2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ht="14.2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ht="14.2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ht="14.2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ht="14.2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ht="14.2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ht="14.2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ht="14.2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ht="14.2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ht="14.2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ht="14.2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ht="14.2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ht="14.2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ht="14.2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ht="14.2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ht="14.2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ht="14.2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ht="14.2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ht="14.2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ht="14.2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ht="14.2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ht="14.2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ht="14.2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ht="14.2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ht="14.2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ht="14.2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ht="14.2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ht="14.2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ht="14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ht="14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ht="14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ht="14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ht="14.2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ht="14.2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ht="14.2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ht="14.2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ht="14.2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ht="14.2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ht="14.2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ht="14.2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ht="14.2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ht="14.2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ht="14.2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ht="14.2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ht="14.2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ht="14.2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ht="14.2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ht="14.2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ht="14.2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ht="14.2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ht="14.2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ht="14.2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ht="14.2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ht="14.2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ht="14.2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ht="14.2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ht="14.2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ht="14.2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ht="14.2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ht="14.2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ht="14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ht="14.2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ht="14.2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ht="14.2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ht="14.2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ht="14.2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ht="14.2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ht="14.2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ht="14.2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ht="14.2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ht="14.2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ht="14.2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ht="14.2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ht="14.2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ht="14.2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ht="14.2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ht="14.2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ht="14.2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ht="14.2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ht="14.2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ht="14.2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ht="14.2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ht="14.2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ht="14.2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ht="14.2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ht="14.2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ht="14.2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ht="14.2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ht="14.2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ht="14.2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ht="14.2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ht="14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ht="14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ht="14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ht="14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ht="14.2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ht="14.2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ht="14.2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ht="14.2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ht="14.2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ht="14.2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ht="14.2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ht="14.2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ht="14.2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ht="14.2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ht="14.2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ht="14.2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ht="14.2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ht="14.2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ht="14.2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ht="14.2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ht="14.2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ht="14.2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ht="14.2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ht="14.2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ht="14.2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ht="14.2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ht="14.2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ht="14.2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ht="14.2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ht="14.2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ht="14.2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ht="14.2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ht="14.2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ht="14.2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ht="14.2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ht="14.2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ht="14.2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ht="14.2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ht="14.2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ht="14.2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ht="14.2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ht="14.2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ht="14.2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ht="14.2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ht="14.2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ht="14.2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ht="14.2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ht="14.2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ht="14.2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ht="14.2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ht="14.2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ht="14.2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ht="14.2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ht="14.2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ht="14.2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ht="14.2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ht="14.2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ht="14.2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ht="14.2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ht="14.2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ht="14.2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ht="14.2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ht="14.2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ht="14.2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ht="14.2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ht="14.2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ht="14.2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ht="14.2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ht="14.2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ht="14.2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ht="14.2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ht="14.2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ht="14.2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ht="14.2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ht="14.2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ht="14.2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ht="14.2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ht="14.2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ht="14.2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ht="14.2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ht="14.2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ht="14.2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ht="14.2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ht="14.2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ht="14.2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ht="14.2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ht="14.2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ht="14.2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ht="14.2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ht="14.2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ht="14.2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ht="14.2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ht="14.2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ht="14.2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ht="14.2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ht="14.2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ht="14.2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ht="14.2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ht="14.2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ht="14.2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ht="14.2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ht="14.2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ht="14.2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ht="14.2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ht="14.2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ht="14.2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ht="14.2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ht="14.2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ht="14.2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ht="14.2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ht="14.2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ht="14.2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ht="14.2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ht="14.2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ht="14.2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 ht="14.2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 ht="14.2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 ht="14.2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 ht="14.2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 ht="14.2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 ht="14.2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 ht="14.2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 ht="14.2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  <row r="990" ht="14.2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</row>
    <row r="991" ht="14.2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</row>
    <row r="992" ht="14.2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</row>
    <row r="993" ht="14.2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</row>
    <row r="994" ht="14.2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 ht="14.2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</row>
    <row r="996" ht="14.2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</row>
    <row r="997" ht="14.2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</row>
    <row r="998" ht="14.2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</row>
    <row r="999" ht="14.2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</row>
    <row r="1000" ht="14.2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</row>
  </sheetData>
  <mergeCells count="6">
    <mergeCell ref="G2:P2"/>
    <mergeCell ref="G3:P3"/>
    <mergeCell ref="G9:P9"/>
    <mergeCell ref="G10:P10"/>
    <mergeCell ref="G11:P11"/>
    <mergeCell ref="G12:P1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5" width="8.86"/>
    <col customWidth="1" min="16" max="16" width="40.71"/>
    <col customWidth="1" min="17" max="19" width="6.29"/>
    <col customWidth="1" min="20" max="26" width="8.71"/>
  </cols>
  <sheetData>
    <row r="1" ht="9.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1"/>
      <c r="S1" s="3"/>
      <c r="T1" s="1"/>
      <c r="U1" s="1"/>
      <c r="V1" s="1"/>
      <c r="W1" s="1"/>
      <c r="X1" s="1"/>
      <c r="Y1" s="1"/>
      <c r="Z1" s="1"/>
    </row>
    <row r="2" ht="9.0" customHeight="1">
      <c r="A2" s="2"/>
      <c r="B2" s="4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"/>
      <c r="S2" s="3"/>
      <c r="T2" s="1"/>
      <c r="U2" s="1"/>
      <c r="V2" s="1"/>
      <c r="W2" s="1"/>
      <c r="X2" s="1"/>
      <c r="Y2" s="1"/>
      <c r="Z2" s="1"/>
    </row>
    <row r="3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/>
      <c r="R3" s="1"/>
      <c r="S3" s="3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8"/>
      <c r="E4" s="8"/>
      <c r="F4" s="8"/>
      <c r="G4" s="8"/>
      <c r="H4" s="8"/>
      <c r="I4" s="8"/>
      <c r="J4" s="1"/>
      <c r="K4" s="1"/>
      <c r="L4" s="1"/>
      <c r="M4" s="1"/>
      <c r="N4" s="1"/>
      <c r="O4" s="1"/>
      <c r="P4" s="1"/>
      <c r="Q4" s="3"/>
      <c r="R4" s="1"/>
      <c r="S4" s="3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3"/>
      <c r="R5" s="1"/>
      <c r="S5" s="3"/>
      <c r="T5" s="1"/>
      <c r="U5" s="1"/>
      <c r="V5" s="1"/>
      <c r="W5" s="1"/>
      <c r="X5" s="1"/>
      <c r="Y5" s="1"/>
      <c r="Z5" s="1"/>
    </row>
    <row r="6">
      <c r="A6" s="1"/>
      <c r="B6" s="1"/>
      <c r="C6" s="1"/>
      <c r="D6" s="1"/>
      <c r="E6" s="1"/>
      <c r="F6" s="1"/>
      <c r="G6" s="1"/>
      <c r="H6" s="1"/>
      <c r="I6" s="19"/>
      <c r="J6" s="19"/>
      <c r="K6" s="19" t="s">
        <v>4</v>
      </c>
      <c r="L6" s="19"/>
      <c r="M6" s="19"/>
      <c r="N6" s="19"/>
      <c r="O6" s="1"/>
      <c r="P6" s="1"/>
      <c r="Q6" s="3"/>
      <c r="R6" s="1"/>
      <c r="S6" s="3"/>
      <c r="T6" s="1"/>
      <c r="U6" s="1"/>
      <c r="V6" s="1"/>
      <c r="W6" s="1"/>
      <c r="X6" s="1"/>
      <c r="Y6" s="1"/>
      <c r="Z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  <c r="K7" s="20"/>
      <c r="L7" s="20"/>
      <c r="M7" s="1"/>
      <c r="N7" s="1"/>
      <c r="O7" s="1"/>
      <c r="P7" s="1"/>
      <c r="Q7" s="3"/>
      <c r="R7" s="1"/>
      <c r="S7" s="3"/>
      <c r="T7" s="1"/>
      <c r="U7" s="1"/>
      <c r="V7" s="1"/>
      <c r="W7" s="1"/>
      <c r="X7" s="1"/>
      <c r="Y7" s="1"/>
      <c r="Z7" s="1"/>
    </row>
    <row r="8">
      <c r="A8" s="1"/>
      <c r="B8" s="1"/>
      <c r="C8" s="1"/>
      <c r="D8" s="1"/>
      <c r="E8" s="1"/>
      <c r="F8" s="1"/>
      <c r="G8" s="1"/>
      <c r="H8" s="1"/>
      <c r="I8" s="1"/>
      <c r="J8" s="1"/>
      <c r="K8" s="21" t="s">
        <v>2</v>
      </c>
      <c r="L8" s="22"/>
      <c r="M8" s="1"/>
      <c r="N8" s="1"/>
      <c r="O8" s="1"/>
      <c r="P8" s="1"/>
      <c r="Q8" s="3"/>
      <c r="R8" s="1"/>
      <c r="S8" s="3"/>
      <c r="T8" s="1"/>
      <c r="U8" s="1"/>
      <c r="V8" s="1"/>
      <c r="W8" s="1"/>
      <c r="X8" s="1"/>
      <c r="Y8" s="1"/>
      <c r="Z8" s="1"/>
    </row>
    <row r="9" ht="20.25" customHeight="1">
      <c r="A9" s="1"/>
      <c r="B9" s="1"/>
      <c r="C9" s="1"/>
      <c r="D9" s="1"/>
      <c r="E9" s="1"/>
      <c r="F9" s="1"/>
      <c r="G9" s="23"/>
      <c r="H9" s="23"/>
      <c r="I9" s="1"/>
      <c r="J9" s="1"/>
      <c r="K9" s="24" t="s">
        <v>5</v>
      </c>
      <c r="L9" s="25"/>
      <c r="M9" s="1"/>
      <c r="N9" s="1"/>
      <c r="O9" s="23"/>
      <c r="P9" s="23"/>
      <c r="Q9" s="10"/>
      <c r="R9" s="11"/>
      <c r="S9" s="3"/>
      <c r="T9" s="1"/>
      <c r="U9" s="1"/>
      <c r="V9" s="1"/>
      <c r="W9" s="1"/>
      <c r="X9" s="1"/>
      <c r="Y9" s="1"/>
      <c r="Z9" s="1"/>
    </row>
    <row r="10" ht="20.25" customHeight="1">
      <c r="A10" s="1"/>
      <c r="B10" s="1"/>
      <c r="C10" s="1"/>
      <c r="D10" s="1"/>
      <c r="E10" s="1"/>
      <c r="F10" s="1"/>
      <c r="G10" s="6"/>
      <c r="H10" s="6"/>
      <c r="I10" s="1"/>
      <c r="J10" s="1"/>
      <c r="K10" s="24" t="s">
        <v>6</v>
      </c>
      <c r="L10" s="25"/>
      <c r="M10" s="1"/>
      <c r="N10" s="1"/>
      <c r="O10" s="6"/>
      <c r="P10" s="6"/>
      <c r="Q10" s="12"/>
      <c r="R10" s="13"/>
      <c r="S10" s="3"/>
      <c r="T10" s="1"/>
      <c r="U10" s="1"/>
      <c r="V10" s="1"/>
      <c r="W10" s="1"/>
      <c r="X10" s="1"/>
      <c r="Y10" s="1"/>
      <c r="Z10" s="1"/>
    </row>
    <row r="11" ht="20.25" customHeight="1">
      <c r="A11" s="1"/>
      <c r="B11" s="1"/>
      <c r="C11" s="1"/>
      <c r="D11" s="1"/>
      <c r="E11" s="1"/>
      <c r="F11" s="1"/>
      <c r="G11" s="26"/>
      <c r="H11" s="26"/>
      <c r="I11" s="27"/>
      <c r="J11" s="27"/>
      <c r="K11" s="24" t="s">
        <v>7</v>
      </c>
      <c r="L11" s="25"/>
      <c r="M11" s="27"/>
      <c r="N11" s="1"/>
      <c r="O11" s="26"/>
      <c r="P11" s="26"/>
      <c r="Q11" s="3"/>
      <c r="R11" s="1"/>
      <c r="S11" s="3"/>
      <c r="T11" s="1"/>
      <c r="U11" s="1"/>
      <c r="V11" s="1"/>
      <c r="W11" s="1"/>
      <c r="X11" s="1"/>
      <c r="Y11" s="1"/>
      <c r="Z11" s="1"/>
    </row>
    <row r="12" ht="20.25" customHeight="1">
      <c r="A12" s="1"/>
      <c r="B12" s="1"/>
      <c r="C12" s="1"/>
      <c r="D12" s="1"/>
      <c r="E12" s="1"/>
      <c r="F12" s="1"/>
      <c r="G12" s="28"/>
      <c r="H12" s="28"/>
      <c r="I12" s="1"/>
      <c r="J12" s="27"/>
      <c r="K12" s="24" t="s">
        <v>8</v>
      </c>
      <c r="L12" s="25"/>
      <c r="M12" s="27"/>
      <c r="N12" s="1"/>
      <c r="O12" s="28"/>
      <c r="P12" s="28"/>
      <c r="Q12" s="3"/>
      <c r="R12" s="1"/>
      <c r="S12" s="3"/>
      <c r="T12" s="1"/>
      <c r="U12" s="1"/>
      <c r="V12" s="1"/>
      <c r="W12" s="1"/>
      <c r="X12" s="1"/>
      <c r="Y12" s="1"/>
      <c r="Z12" s="1"/>
    </row>
    <row r="13" ht="20.25" customHeight="1">
      <c r="A13" s="1"/>
      <c r="B13" s="1"/>
      <c r="C13" s="1"/>
      <c r="D13" s="1"/>
      <c r="E13" s="1"/>
      <c r="F13" s="1"/>
      <c r="G13" s="1"/>
      <c r="H13" s="1"/>
      <c r="I13" s="27"/>
      <c r="J13" s="27"/>
      <c r="L13" s="27"/>
      <c r="M13" s="27"/>
      <c r="N13" s="1"/>
      <c r="O13" s="1"/>
      <c r="P13" s="1"/>
      <c r="Q13" s="3"/>
      <c r="R13" s="1"/>
      <c r="S13" s="3"/>
      <c r="T13" s="1"/>
      <c r="U13" s="1"/>
      <c r="V13" s="1"/>
      <c r="W13" s="1"/>
      <c r="X13" s="1"/>
      <c r="Y13" s="1"/>
      <c r="Z13" s="1"/>
    </row>
    <row r="14" ht="20.25" customHeight="1">
      <c r="A14" s="1"/>
      <c r="B14" s="1"/>
      <c r="C14" s="1"/>
      <c r="D14" s="1"/>
      <c r="E14" s="1"/>
      <c r="F14" s="1"/>
      <c r="G14" s="1"/>
      <c r="H14" s="1"/>
      <c r="I14" s="27"/>
      <c r="J14" s="27"/>
      <c r="L14" s="27"/>
      <c r="M14" s="27"/>
      <c r="N14" s="1"/>
      <c r="O14" s="1"/>
      <c r="P14" s="1"/>
      <c r="Q14" s="3"/>
      <c r="R14" s="1"/>
      <c r="S14" s="3"/>
      <c r="T14" s="1"/>
      <c r="U14" s="1"/>
      <c r="V14" s="1"/>
      <c r="W14" s="1"/>
      <c r="X14" s="1"/>
      <c r="Y14" s="1"/>
      <c r="Z14" s="1"/>
    </row>
    <row r="15" ht="20.25" customHeight="1">
      <c r="A15" s="1"/>
      <c r="B15" s="1"/>
      <c r="C15" s="1"/>
      <c r="D15" s="1"/>
      <c r="E15" s="1"/>
      <c r="F15" s="1"/>
      <c r="G15" s="1"/>
      <c r="H15" s="1"/>
      <c r="I15" s="27"/>
      <c r="J15" s="27"/>
      <c r="L15" s="27"/>
      <c r="M15" s="27"/>
      <c r="N15" s="1"/>
      <c r="O15" s="1"/>
      <c r="P15" s="1"/>
      <c r="Q15" s="3"/>
      <c r="R15" s="1"/>
      <c r="S15" s="3"/>
      <c r="T15" s="1"/>
      <c r="U15" s="1"/>
      <c r="V15" s="1"/>
      <c r="W15" s="1"/>
      <c r="X15" s="1"/>
      <c r="Y15" s="1"/>
      <c r="Z15" s="1"/>
    </row>
    <row r="16" ht="20.25" customHeight="1">
      <c r="A16" s="1"/>
      <c r="B16" s="1"/>
      <c r="C16" s="1"/>
      <c r="D16" s="1"/>
      <c r="E16" s="1"/>
      <c r="F16" s="1"/>
      <c r="G16" s="1"/>
      <c r="H16" s="1"/>
      <c r="I16" s="27"/>
      <c r="J16" s="27"/>
      <c r="L16" s="27"/>
      <c r="M16" s="27"/>
      <c r="N16" s="1"/>
      <c r="O16" s="1"/>
      <c r="P16" s="1"/>
      <c r="Q16" s="3"/>
      <c r="R16" s="1"/>
      <c r="S16" s="3"/>
      <c r="T16" s="1"/>
      <c r="U16" s="1"/>
      <c r="V16" s="1"/>
      <c r="W16" s="1"/>
      <c r="X16" s="1"/>
      <c r="Y16" s="1"/>
      <c r="Z16" s="1"/>
    </row>
    <row r="17">
      <c r="A17" s="1"/>
      <c r="B17" s="1"/>
      <c r="C17" s="1"/>
      <c r="D17" s="1"/>
      <c r="E17" s="1"/>
      <c r="F17" s="1"/>
      <c r="G17" s="1"/>
      <c r="H17" s="1"/>
      <c r="I17" s="27"/>
      <c r="J17" s="27"/>
      <c r="L17" s="27"/>
      <c r="M17" s="27"/>
      <c r="N17" s="1"/>
      <c r="O17" s="1"/>
      <c r="P17" s="16"/>
      <c r="Q17" s="3"/>
      <c r="R17" s="1"/>
      <c r="S17" s="3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27"/>
      <c r="J18" s="27"/>
      <c r="L18" s="27"/>
      <c r="M18" s="27"/>
      <c r="N18" s="1"/>
      <c r="O18" s="1"/>
      <c r="P18" s="1"/>
      <c r="Q18" s="3"/>
      <c r="R18" s="1"/>
      <c r="S18" s="3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7"/>
      <c r="H19" s="17"/>
      <c r="I19" s="27"/>
      <c r="J19" s="27"/>
      <c r="K19" s="27"/>
      <c r="L19" s="27"/>
      <c r="M19" s="27"/>
      <c r="N19" s="1"/>
      <c r="O19" s="17"/>
      <c r="P19" s="17"/>
      <c r="Q19" s="3"/>
      <c r="R19" s="1"/>
      <c r="S19" s="3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1"/>
      <c r="S20" s="3"/>
      <c r="T20" s="1"/>
      <c r="U20" s="1"/>
      <c r="V20" s="1"/>
      <c r="W20" s="1"/>
      <c r="X20" s="1"/>
      <c r="Y20" s="1"/>
      <c r="Z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1"/>
      <c r="S21" s="3"/>
      <c r="T21" s="1"/>
      <c r="U21" s="1"/>
      <c r="V21" s="1"/>
      <c r="W21" s="1"/>
      <c r="X21" s="1"/>
      <c r="Y21" s="1"/>
      <c r="Z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1"/>
      <c r="S22" s="3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1"/>
      <c r="S23" s="3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1"/>
      <c r="S24" s="3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1"/>
      <c r="S25" s="3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1"/>
      <c r="S26" s="3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1"/>
      <c r="S27" s="3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1"/>
      <c r="S28" s="3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1"/>
      <c r="S29" s="3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1"/>
      <c r="S30" s="3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1"/>
      <c r="S31" s="3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1"/>
      <c r="S32" s="3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1"/>
      <c r="S33" s="3"/>
      <c r="T33" s="1"/>
      <c r="U33" s="1"/>
      <c r="V33" s="1"/>
      <c r="W33" s="1"/>
      <c r="X33" s="1"/>
      <c r="Y33" s="1"/>
      <c r="Z33" s="1"/>
    </row>
    <row r="34" ht="15.7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.71"/>
    <col customWidth="1" min="2" max="2" width="4.43"/>
    <col customWidth="1" min="3" max="3" width="23.86"/>
    <col customWidth="1" min="4" max="10" width="12.71"/>
    <col customWidth="1" min="11" max="11" width="22.29"/>
    <col customWidth="1" min="12" max="14" width="12.71"/>
    <col customWidth="1" min="15" max="15" width="10.0"/>
    <col customWidth="1" min="16" max="16" width="12.71"/>
    <col customWidth="1" min="17" max="26" width="8.71"/>
  </cols>
  <sheetData>
    <row r="1" ht="9.0" customHeight="1">
      <c r="A1" s="29"/>
      <c r="B1" s="29"/>
      <c r="C1" s="29"/>
      <c r="D1" s="29"/>
      <c r="E1" s="29"/>
      <c r="F1" s="29"/>
      <c r="G1" s="29"/>
      <c r="H1" s="29"/>
      <c r="I1" s="29"/>
      <c r="J1" s="30"/>
      <c r="K1" s="30"/>
      <c r="L1" s="30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ht="12.0" customHeight="1">
      <c r="A2" s="29"/>
      <c r="B2" s="31" t="s">
        <v>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2.0" customHeight="1">
      <c r="A3" s="29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ht="12.0" customHeight="1">
      <c r="A4" s="29"/>
      <c r="B4" s="37"/>
      <c r="C4" s="29"/>
      <c r="D4" s="37"/>
      <c r="E4" s="29"/>
      <c r="F4" s="29"/>
      <c r="G4" s="29"/>
      <c r="H4" s="29"/>
      <c r="I4" s="37"/>
      <c r="J4" s="29"/>
      <c r="K4" s="29"/>
      <c r="L4" s="29"/>
      <c r="M4" s="37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2.0" customHeight="1">
      <c r="A5" s="29"/>
      <c r="B5" s="37"/>
      <c r="C5" s="29"/>
      <c r="D5" s="37"/>
      <c r="E5" s="29"/>
      <c r="F5" s="29"/>
      <c r="G5" s="29"/>
      <c r="H5" s="29"/>
      <c r="I5" s="37"/>
      <c r="J5" s="29"/>
      <c r="K5" s="29"/>
      <c r="L5" s="29"/>
      <c r="M5" s="37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2.0" customHeight="1">
      <c r="A6" s="29"/>
      <c r="B6" s="38" t="s">
        <v>10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12.0" customHeight="1">
      <c r="A7" s="29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2.0" customHeight="1">
      <c r="A8" s="29"/>
      <c r="B8" s="42"/>
      <c r="C8" s="29"/>
      <c r="D8" s="29"/>
      <c r="E8" s="29"/>
      <c r="F8" s="43"/>
      <c r="G8" s="43"/>
      <c r="H8" s="43"/>
      <c r="I8" s="43"/>
      <c r="J8" s="29"/>
      <c r="K8" s="29"/>
      <c r="L8" s="29"/>
      <c r="M8" s="43"/>
      <c r="N8" s="43"/>
      <c r="O8" s="43"/>
      <c r="P8" s="44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2.0" customHeight="1">
      <c r="A9" s="29"/>
      <c r="B9" s="42"/>
      <c r="C9" s="43" t="s">
        <v>11</v>
      </c>
      <c r="D9" s="43"/>
      <c r="E9" s="43"/>
      <c r="F9" s="43"/>
      <c r="G9" s="43"/>
      <c r="H9" s="43"/>
      <c r="I9" s="45"/>
      <c r="J9" s="29"/>
      <c r="K9" s="29"/>
      <c r="L9" s="29"/>
      <c r="M9" s="45"/>
      <c r="N9" s="45"/>
      <c r="O9" s="45"/>
      <c r="P9" s="44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2.0" customHeight="1">
      <c r="A10" s="29"/>
      <c r="B10" s="42"/>
      <c r="C10" s="45"/>
      <c r="D10" s="45"/>
      <c r="E10" s="45"/>
      <c r="F10" s="45"/>
      <c r="G10" s="45"/>
      <c r="H10" s="45"/>
      <c r="I10" s="45"/>
      <c r="J10" s="46" t="s">
        <v>12</v>
      </c>
      <c r="K10" s="47"/>
      <c r="L10" s="47"/>
      <c r="M10" s="47"/>
      <c r="N10" s="47"/>
      <c r="O10" s="48"/>
      <c r="P10" s="44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2.0" customHeight="1">
      <c r="A11" s="29"/>
      <c r="B11" s="42"/>
      <c r="C11" s="46" t="s">
        <v>13</v>
      </c>
      <c r="D11" s="47"/>
      <c r="E11" s="47"/>
      <c r="F11" s="47"/>
      <c r="G11" s="47"/>
      <c r="H11" s="48"/>
      <c r="I11" s="45"/>
      <c r="J11" s="49" t="s">
        <v>14</v>
      </c>
      <c r="K11" s="47"/>
      <c r="L11" s="47"/>
      <c r="M11" s="47"/>
      <c r="N11" s="47"/>
      <c r="O11" s="48"/>
      <c r="P11" s="44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2.0" customHeight="1">
      <c r="A12" s="29"/>
      <c r="B12" s="42"/>
      <c r="C12" s="49" t="s">
        <v>14</v>
      </c>
      <c r="D12" s="47"/>
      <c r="E12" s="47"/>
      <c r="F12" s="47"/>
      <c r="G12" s="47"/>
      <c r="H12" s="48"/>
      <c r="I12" s="45"/>
      <c r="J12" s="38"/>
      <c r="K12" s="38"/>
      <c r="L12" s="38"/>
      <c r="M12" s="45"/>
      <c r="N12" s="45"/>
      <c r="O12" s="45"/>
      <c r="P12" s="44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12.0" customHeight="1">
      <c r="A13" s="29"/>
      <c r="B13" s="42"/>
      <c r="C13" s="50"/>
      <c r="D13" s="50"/>
      <c r="E13" s="50"/>
      <c r="F13" s="50"/>
      <c r="G13" s="50"/>
      <c r="H13" s="50"/>
      <c r="I13" s="45"/>
      <c r="J13" s="38"/>
      <c r="K13" s="38"/>
      <c r="L13" s="38"/>
      <c r="M13" s="45"/>
      <c r="N13" s="45"/>
      <c r="O13" s="45"/>
      <c r="P13" s="44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12.0" customHeight="1">
      <c r="A14" s="29"/>
      <c r="B14" s="42"/>
      <c r="C14" s="51" t="s">
        <v>15</v>
      </c>
      <c r="D14" s="51" t="s">
        <v>16</v>
      </c>
      <c r="E14" s="51" t="s">
        <v>17</v>
      </c>
      <c r="F14" s="51" t="s">
        <v>18</v>
      </c>
      <c r="G14" s="51" t="s">
        <v>17</v>
      </c>
      <c r="H14" s="51" t="s">
        <v>19</v>
      </c>
      <c r="I14" s="45"/>
      <c r="J14" s="52" t="s">
        <v>20</v>
      </c>
      <c r="K14" s="52" t="s">
        <v>21</v>
      </c>
      <c r="L14" s="38"/>
      <c r="M14" s="45"/>
      <c r="N14" s="45"/>
      <c r="O14" s="45"/>
      <c r="P14" s="44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2.0" customHeight="1">
      <c r="A15" s="29"/>
      <c r="B15" s="42"/>
      <c r="C15" s="53" t="s">
        <v>22</v>
      </c>
      <c r="D15" s="54">
        <f>+SUM(D16:D26)</f>
        <v>192.06</v>
      </c>
      <c r="E15" s="55">
        <f>+D15/D32</f>
        <v>0.6227424532</v>
      </c>
      <c r="F15" s="54">
        <f>+SUM(F16:F26)</f>
        <v>144.45</v>
      </c>
      <c r="G15" s="54"/>
      <c r="H15" s="55">
        <f t="shared" ref="H15:H32" si="1">+IFERROR(D15/F15-1, "-")</f>
        <v>0.3295950156</v>
      </c>
      <c r="I15" s="45"/>
      <c r="J15" s="56">
        <f>+SUM(J16:J26)</f>
        <v>105.6</v>
      </c>
      <c r="K15" s="57">
        <f t="shared" ref="K15:K32" si="2">+IFERROR(D15/J15-1, "-")</f>
        <v>0.81875</v>
      </c>
      <c r="L15" s="58"/>
      <c r="M15" s="59">
        <v>2021.0</v>
      </c>
      <c r="N15" s="59">
        <v>2020.0</v>
      </c>
      <c r="O15" s="45">
        <v>2019.0</v>
      </c>
      <c r="P15" s="44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2.0" customHeight="1">
      <c r="A16" s="29"/>
      <c r="B16" s="42"/>
      <c r="C16" s="60" t="s">
        <v>23</v>
      </c>
      <c r="D16" s="61">
        <v>158.12</v>
      </c>
      <c r="E16" s="62">
        <f t="shared" ref="E16:E26" si="3">+D16/D$15</f>
        <v>0.8232843903</v>
      </c>
      <c r="F16" s="61">
        <v>122.72</v>
      </c>
      <c r="G16" s="62">
        <f t="shared" ref="G16:G26" si="4">+F16/F$15</f>
        <v>0.8495673243</v>
      </c>
      <c r="H16" s="62">
        <f t="shared" si="1"/>
        <v>0.2884615385</v>
      </c>
      <c r="I16" s="45"/>
      <c r="J16" s="63">
        <v>81.05</v>
      </c>
      <c r="K16" s="64">
        <f t="shared" si="2"/>
        <v>0.9508945096</v>
      </c>
      <c r="L16" s="38" t="s">
        <v>5</v>
      </c>
      <c r="M16" s="65">
        <f>'1. Amazonas'!G32</f>
        <v>39.23</v>
      </c>
      <c r="N16" s="65">
        <f>'1. Amazonas'!I32</f>
        <v>35.87</v>
      </c>
      <c r="O16" s="65">
        <f>'1. Amazonas'!M32</f>
        <v>28.29</v>
      </c>
      <c r="P16" s="44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2.0" customHeight="1">
      <c r="A17" s="29"/>
      <c r="B17" s="42"/>
      <c r="C17" s="60" t="s">
        <v>24</v>
      </c>
      <c r="D17" s="61">
        <v>28.78</v>
      </c>
      <c r="E17" s="62">
        <f t="shared" si="3"/>
        <v>0.1498490055</v>
      </c>
      <c r="F17" s="61">
        <v>19.57</v>
      </c>
      <c r="G17" s="62">
        <f t="shared" si="4"/>
        <v>0.1354794046</v>
      </c>
      <c r="H17" s="62">
        <f t="shared" si="1"/>
        <v>0.4706182933</v>
      </c>
      <c r="I17" s="45"/>
      <c r="J17" s="63">
        <v>21.0</v>
      </c>
      <c r="K17" s="64">
        <f t="shared" si="2"/>
        <v>0.3704761905</v>
      </c>
      <c r="L17" s="38" t="s">
        <v>25</v>
      </c>
      <c r="M17" s="65">
        <f>'2. Loreto'!G32</f>
        <v>52.72</v>
      </c>
      <c r="N17" s="65">
        <f>'2. Loreto'!I32</f>
        <v>35.29</v>
      </c>
      <c r="O17" s="65">
        <f>'2. Loreto'!M32</f>
        <v>73.43</v>
      </c>
      <c r="P17" s="44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2.0" customHeight="1">
      <c r="A18" s="29"/>
      <c r="B18" s="42"/>
      <c r="C18" s="60" t="s">
        <v>26</v>
      </c>
      <c r="D18" s="61">
        <v>2.49</v>
      </c>
      <c r="E18" s="62">
        <f t="shared" si="3"/>
        <v>0.01296469853</v>
      </c>
      <c r="F18" s="61">
        <v>1.92</v>
      </c>
      <c r="G18" s="62">
        <f t="shared" si="4"/>
        <v>0.01329179647</v>
      </c>
      <c r="H18" s="62">
        <f t="shared" si="1"/>
        <v>0.296875</v>
      </c>
      <c r="I18" s="45"/>
      <c r="J18" s="63">
        <v>3.03</v>
      </c>
      <c r="K18" s="64">
        <f t="shared" si="2"/>
        <v>-0.1782178218</v>
      </c>
      <c r="L18" s="38" t="s">
        <v>7</v>
      </c>
      <c r="M18" s="65">
        <f>'3. San Martín'!G32</f>
        <v>129.86</v>
      </c>
      <c r="N18" s="65">
        <f>'3. San Martín'!I32</f>
        <v>121.11</v>
      </c>
      <c r="O18" s="65">
        <f>'3. San Martín'!M32</f>
        <v>94.14</v>
      </c>
      <c r="P18" s="44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2.0" customHeight="1">
      <c r="A19" s="29"/>
      <c r="B19" s="42"/>
      <c r="C19" s="60" t="s">
        <v>27</v>
      </c>
      <c r="D19" s="61">
        <v>2.01</v>
      </c>
      <c r="E19" s="62">
        <f t="shared" si="3"/>
        <v>0.01046547954</v>
      </c>
      <c r="F19" s="61">
        <v>0.11</v>
      </c>
      <c r="G19" s="62">
        <f t="shared" si="4"/>
        <v>0.0007615091727</v>
      </c>
      <c r="H19" s="62">
        <f t="shared" si="1"/>
        <v>17.27272727</v>
      </c>
      <c r="I19" s="45"/>
      <c r="J19" s="63">
        <v>0.47</v>
      </c>
      <c r="K19" s="64">
        <f t="shared" si="2"/>
        <v>3.276595745</v>
      </c>
      <c r="L19" s="38" t="s">
        <v>28</v>
      </c>
      <c r="M19" s="65">
        <f>'4. Ucayali'!G32</f>
        <v>86.6</v>
      </c>
      <c r="N19" s="65">
        <f>'4. Ucayali'!I32</f>
        <v>41.71</v>
      </c>
      <c r="O19" s="65">
        <f>'4. Ucayali'!M32</f>
        <v>20.77</v>
      </c>
      <c r="P19" s="44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2.0" customHeight="1">
      <c r="A20" s="29"/>
      <c r="B20" s="42"/>
      <c r="C20" s="60" t="s">
        <v>29</v>
      </c>
      <c r="D20" s="61">
        <v>0.25</v>
      </c>
      <c r="E20" s="62">
        <f t="shared" si="3"/>
        <v>0.001301676559</v>
      </c>
      <c r="F20" s="61">
        <v>0.03</v>
      </c>
      <c r="G20" s="62">
        <f t="shared" si="4"/>
        <v>0.0002076843198</v>
      </c>
      <c r="H20" s="62">
        <f t="shared" si="1"/>
        <v>7.333333333</v>
      </c>
      <c r="I20" s="29"/>
      <c r="J20" s="63"/>
      <c r="K20" s="64" t="str">
        <f t="shared" si="2"/>
        <v>-</v>
      </c>
      <c r="L20" s="38"/>
      <c r="M20" s="65"/>
      <c r="N20" s="65"/>
      <c r="O20" s="65"/>
      <c r="P20" s="44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2.0" customHeight="1">
      <c r="A21" s="29"/>
      <c r="B21" s="42"/>
      <c r="C21" s="60" t="s">
        <v>30</v>
      </c>
      <c r="D21" s="61">
        <v>0.21</v>
      </c>
      <c r="E21" s="62">
        <f t="shared" si="3"/>
        <v>0.00109340831</v>
      </c>
      <c r="F21" s="61">
        <v>0.01</v>
      </c>
      <c r="G21" s="62">
        <f t="shared" si="4"/>
        <v>0.00006922810661</v>
      </c>
      <c r="H21" s="62">
        <f t="shared" si="1"/>
        <v>20</v>
      </c>
      <c r="I21" s="29"/>
      <c r="J21" s="63">
        <v>0.05</v>
      </c>
      <c r="K21" s="64">
        <f t="shared" si="2"/>
        <v>3.2</v>
      </c>
      <c r="L21" s="38"/>
      <c r="M21" s="65"/>
      <c r="N21" s="65"/>
      <c r="O21" s="65"/>
      <c r="P21" s="44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2.0" customHeight="1">
      <c r="A22" s="29"/>
      <c r="B22" s="42"/>
      <c r="C22" s="60" t="s">
        <v>31</v>
      </c>
      <c r="D22" s="61">
        <v>0.16</v>
      </c>
      <c r="E22" s="62">
        <f t="shared" si="3"/>
        <v>0.000833072998</v>
      </c>
      <c r="F22" s="61">
        <v>0.07</v>
      </c>
      <c r="G22" s="62">
        <f t="shared" si="4"/>
        <v>0.0004845967463</v>
      </c>
      <c r="H22" s="62">
        <f t="shared" si="1"/>
        <v>1.285714286</v>
      </c>
      <c r="I22" s="29"/>
      <c r="J22" s="63"/>
      <c r="K22" s="64" t="str">
        <f t="shared" si="2"/>
        <v>-</v>
      </c>
      <c r="L22" s="38"/>
      <c r="M22" s="65"/>
      <c r="N22" s="65"/>
      <c r="O22" s="65"/>
      <c r="P22" s="44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2.0" customHeight="1">
      <c r="A23" s="29"/>
      <c r="B23" s="42"/>
      <c r="C23" s="60" t="s">
        <v>32</v>
      </c>
      <c r="D23" s="61">
        <v>0.02</v>
      </c>
      <c r="E23" s="62">
        <f t="shared" si="3"/>
        <v>0.0001041341248</v>
      </c>
      <c r="F23" s="61"/>
      <c r="G23" s="62">
        <f t="shared" si="4"/>
        <v>0</v>
      </c>
      <c r="H23" s="62" t="str">
        <f t="shared" si="1"/>
        <v>-</v>
      </c>
      <c r="I23" s="29"/>
      <c r="J23" s="63"/>
      <c r="K23" s="64" t="str">
        <f t="shared" si="2"/>
        <v>-</v>
      </c>
      <c r="L23" s="38"/>
      <c r="M23" s="65"/>
      <c r="N23" s="65"/>
      <c r="O23" s="65"/>
      <c r="P23" s="44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2.0" customHeight="1">
      <c r="A24" s="29"/>
      <c r="B24" s="42"/>
      <c r="C24" s="60"/>
      <c r="D24" s="61"/>
      <c r="E24" s="62">
        <f t="shared" si="3"/>
        <v>0</v>
      </c>
      <c r="F24" s="61"/>
      <c r="G24" s="62">
        <f t="shared" si="4"/>
        <v>0</v>
      </c>
      <c r="H24" s="62" t="str">
        <f t="shared" si="1"/>
        <v>-</v>
      </c>
      <c r="I24" s="29"/>
      <c r="J24" s="63"/>
      <c r="K24" s="64" t="str">
        <f t="shared" si="2"/>
        <v>-</v>
      </c>
      <c r="L24" s="38"/>
      <c r="M24" s="66"/>
      <c r="N24" s="38"/>
      <c r="O24" s="38"/>
      <c r="P24" s="44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2.0" customHeight="1">
      <c r="A25" s="29"/>
      <c r="B25" s="42"/>
      <c r="C25" s="60" t="s">
        <v>33</v>
      </c>
      <c r="D25" s="61">
        <v>0.02</v>
      </c>
      <c r="E25" s="62">
        <f t="shared" si="3"/>
        <v>0.0001041341248</v>
      </c>
      <c r="F25" s="61">
        <v>0.02</v>
      </c>
      <c r="G25" s="62">
        <f t="shared" si="4"/>
        <v>0.0001384562132</v>
      </c>
      <c r="H25" s="62">
        <f t="shared" si="1"/>
        <v>0</v>
      </c>
      <c r="I25" s="29"/>
      <c r="J25" s="63"/>
      <c r="K25" s="64" t="str">
        <f t="shared" si="2"/>
        <v>-</v>
      </c>
      <c r="L25" s="38"/>
      <c r="M25" s="38"/>
      <c r="N25" s="38"/>
      <c r="O25" s="38"/>
      <c r="P25" s="44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2.0" customHeight="1">
      <c r="A26" s="29"/>
      <c r="B26" s="42"/>
      <c r="C26" s="60"/>
      <c r="D26" s="61"/>
      <c r="E26" s="62">
        <f t="shared" si="3"/>
        <v>0</v>
      </c>
      <c r="F26" s="61"/>
      <c r="G26" s="62">
        <f t="shared" si="4"/>
        <v>0</v>
      </c>
      <c r="H26" s="62" t="str">
        <f t="shared" si="1"/>
        <v>-</v>
      </c>
      <c r="I26" s="29"/>
      <c r="J26" s="63"/>
      <c r="K26" s="63" t="str">
        <f t="shared" si="2"/>
        <v>-</v>
      </c>
      <c r="L26" s="38"/>
      <c r="M26" s="38"/>
      <c r="N26" s="38"/>
      <c r="O26" s="38"/>
      <c r="P26" s="44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2.0" customHeight="1">
      <c r="A27" s="29"/>
      <c r="B27" s="42"/>
      <c r="C27" s="53" t="s">
        <v>34</v>
      </c>
      <c r="D27" s="54">
        <f>+SUM(D28:D31)</f>
        <v>116.35</v>
      </c>
      <c r="E27" s="54"/>
      <c r="F27" s="54">
        <f>+SUM(F28:F31)</f>
        <v>89.52</v>
      </c>
      <c r="G27" s="54"/>
      <c r="H27" s="55">
        <f t="shared" si="1"/>
        <v>0.2997095621</v>
      </c>
      <c r="I27" s="29"/>
      <c r="J27" s="56">
        <f>+SUM(J28:J31)</f>
        <v>110.65</v>
      </c>
      <c r="K27" s="57">
        <f t="shared" si="2"/>
        <v>0.0515137822</v>
      </c>
      <c r="L27" s="38"/>
      <c r="M27" s="38"/>
      <c r="N27" s="38"/>
      <c r="O27" s="38"/>
      <c r="P27" s="44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2.0" customHeight="1">
      <c r="A28" s="29"/>
      <c r="B28" s="42"/>
      <c r="C28" s="60" t="s">
        <v>35</v>
      </c>
      <c r="D28" s="61">
        <v>73.76</v>
      </c>
      <c r="E28" s="62">
        <f t="shared" ref="E28:E31" si="5">+D28/D$27</f>
        <v>0.6339492909</v>
      </c>
      <c r="F28" s="61">
        <v>62.07</v>
      </c>
      <c r="G28" s="62">
        <f t="shared" ref="G28:G31" si="6">+F28/F$27</f>
        <v>0.6933646113</v>
      </c>
      <c r="H28" s="62">
        <f t="shared" si="1"/>
        <v>0.18833575</v>
      </c>
      <c r="I28" s="29"/>
      <c r="J28" s="63">
        <v>49.96</v>
      </c>
      <c r="K28" s="64">
        <f t="shared" si="2"/>
        <v>0.4763811049</v>
      </c>
      <c r="L28" s="38"/>
      <c r="M28" s="38"/>
      <c r="N28" s="38"/>
      <c r="O28" s="38"/>
      <c r="P28" s="44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2.0" customHeight="1">
      <c r="A29" s="29"/>
      <c r="B29" s="42"/>
      <c r="C29" s="60" t="s">
        <v>36</v>
      </c>
      <c r="D29" s="61">
        <v>42.59</v>
      </c>
      <c r="E29" s="62">
        <f t="shared" si="5"/>
        <v>0.3660507091</v>
      </c>
      <c r="F29" s="61">
        <v>27.45</v>
      </c>
      <c r="G29" s="62">
        <f t="shared" si="6"/>
        <v>0.3066353887</v>
      </c>
      <c r="H29" s="62">
        <f t="shared" si="1"/>
        <v>0.5515482696</v>
      </c>
      <c r="I29" s="29"/>
      <c r="J29" s="63">
        <v>60.69</v>
      </c>
      <c r="K29" s="64">
        <f t="shared" si="2"/>
        <v>-0.2982369418</v>
      </c>
      <c r="L29" s="38"/>
      <c r="M29" s="38"/>
      <c r="N29" s="38"/>
      <c r="O29" s="38"/>
      <c r="P29" s="44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2.0" customHeight="1">
      <c r="A30" s="29"/>
      <c r="B30" s="42"/>
      <c r="C30" s="60"/>
      <c r="D30" s="61"/>
      <c r="E30" s="62">
        <f t="shared" si="5"/>
        <v>0</v>
      </c>
      <c r="F30" s="61"/>
      <c r="G30" s="62">
        <f t="shared" si="6"/>
        <v>0</v>
      </c>
      <c r="H30" s="62" t="str">
        <f t="shared" si="1"/>
        <v>-</v>
      </c>
      <c r="I30" s="29"/>
      <c r="J30" s="63"/>
      <c r="K30" s="64" t="str">
        <f t="shared" si="2"/>
        <v>-</v>
      </c>
      <c r="L30" s="38"/>
      <c r="M30" s="38"/>
      <c r="N30" s="38"/>
      <c r="O30" s="38"/>
      <c r="P30" s="44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2.0" customHeight="1">
      <c r="A31" s="29"/>
      <c r="B31" s="42"/>
      <c r="C31" s="60"/>
      <c r="D31" s="61"/>
      <c r="E31" s="62">
        <f t="shared" si="5"/>
        <v>0</v>
      </c>
      <c r="F31" s="61"/>
      <c r="G31" s="62">
        <f t="shared" si="6"/>
        <v>0</v>
      </c>
      <c r="H31" s="62" t="str">
        <f t="shared" si="1"/>
        <v>-</v>
      </c>
      <c r="I31" s="29"/>
      <c r="J31" s="63"/>
      <c r="K31" s="64" t="str">
        <f t="shared" si="2"/>
        <v>-</v>
      </c>
      <c r="L31" s="38"/>
      <c r="M31" s="38"/>
      <c r="N31" s="38"/>
      <c r="O31" s="38"/>
      <c r="P31" s="44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2.0" customHeight="1">
      <c r="A32" s="29"/>
      <c r="B32" s="42"/>
      <c r="C32" s="53" t="s">
        <v>37</v>
      </c>
      <c r="D32" s="54">
        <f>+D27+D15</f>
        <v>308.41</v>
      </c>
      <c r="E32" s="54"/>
      <c r="F32" s="54">
        <f>+F27+F15</f>
        <v>233.97</v>
      </c>
      <c r="G32" s="54"/>
      <c r="H32" s="55">
        <f t="shared" si="1"/>
        <v>0.3181604479</v>
      </c>
      <c r="I32" s="29"/>
      <c r="J32" s="56">
        <f>+J27+J15</f>
        <v>216.25</v>
      </c>
      <c r="K32" s="57">
        <f t="shared" si="2"/>
        <v>0.4261734104</v>
      </c>
      <c r="L32" s="38"/>
      <c r="M32" s="38"/>
      <c r="N32" s="38"/>
      <c r="O32" s="38"/>
      <c r="P32" s="44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2.0" customHeight="1">
      <c r="A33" s="29"/>
      <c r="B33" s="42"/>
      <c r="C33" s="50" t="s">
        <v>38</v>
      </c>
      <c r="D33" s="67"/>
      <c r="E33" s="45"/>
      <c r="F33" s="45"/>
      <c r="G33" s="45"/>
      <c r="H33" s="45"/>
      <c r="I33" s="29"/>
      <c r="J33" s="29"/>
      <c r="K33" s="29"/>
      <c r="L33" s="29"/>
      <c r="M33" s="29"/>
      <c r="N33" s="29"/>
      <c r="O33" s="29"/>
      <c r="P33" s="44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0" customHeight="1">
      <c r="A34" s="29"/>
      <c r="B34" s="42"/>
      <c r="C34" s="50" t="s">
        <v>39</v>
      </c>
      <c r="D34" s="45"/>
      <c r="E34" s="45"/>
      <c r="F34" s="45"/>
      <c r="G34" s="45"/>
      <c r="H34" s="45"/>
      <c r="I34" s="29"/>
      <c r="J34" s="50" t="s">
        <v>39</v>
      </c>
      <c r="K34" s="29"/>
      <c r="L34" s="29"/>
      <c r="M34" s="29"/>
      <c r="N34" s="29"/>
      <c r="O34" s="29"/>
      <c r="P34" s="44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0" customHeight="1">
      <c r="A35" s="29"/>
      <c r="B35" s="42"/>
      <c r="C35" s="50" t="s">
        <v>40</v>
      </c>
      <c r="D35" s="45"/>
      <c r="E35" s="45"/>
      <c r="F35" s="45"/>
      <c r="G35" s="45"/>
      <c r="H35" s="45"/>
      <c r="I35" s="29"/>
      <c r="J35" s="50" t="s">
        <v>40</v>
      </c>
      <c r="K35" s="29"/>
      <c r="L35" s="29"/>
      <c r="M35" s="29"/>
      <c r="N35" s="29"/>
      <c r="O35" s="29"/>
      <c r="P35" s="44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2.0" customHeight="1">
      <c r="A36" s="29"/>
      <c r="B36" s="42"/>
      <c r="C36" s="50"/>
      <c r="D36" s="45"/>
      <c r="E36" s="45"/>
      <c r="F36" s="45"/>
      <c r="G36" s="45"/>
      <c r="H36" s="45"/>
      <c r="I36" s="29"/>
      <c r="J36" s="29"/>
      <c r="K36" s="29"/>
      <c r="L36" s="29"/>
      <c r="M36" s="29"/>
      <c r="N36" s="29"/>
      <c r="O36" s="29"/>
      <c r="P36" s="44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2.0" customHeight="1">
      <c r="A37" s="29"/>
      <c r="B37" s="42"/>
      <c r="C37" s="45"/>
      <c r="D37" s="45"/>
      <c r="E37" s="45"/>
      <c r="F37" s="45"/>
      <c r="G37" s="45"/>
      <c r="H37" s="45"/>
      <c r="I37" s="29"/>
      <c r="J37" s="29"/>
      <c r="K37" s="29"/>
      <c r="L37" s="29"/>
      <c r="M37" s="29"/>
      <c r="N37" s="29"/>
      <c r="O37" s="29"/>
      <c r="P37" s="44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2.0" customHeight="1">
      <c r="A38" s="29"/>
      <c r="B38" s="42"/>
      <c r="C38" s="43" t="s">
        <v>41</v>
      </c>
      <c r="D38" s="43"/>
      <c r="E38" s="43"/>
      <c r="F38" s="43"/>
      <c r="G38" s="43"/>
      <c r="H38" s="43"/>
      <c r="I38" s="29"/>
      <c r="J38" s="29"/>
      <c r="K38" s="29"/>
      <c r="L38" s="29"/>
      <c r="M38" s="29"/>
      <c r="N38" s="29"/>
      <c r="O38" s="29"/>
      <c r="P38" s="44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2.0" customHeight="1">
      <c r="A39" s="29"/>
      <c r="B39" s="42"/>
      <c r="C39" s="45"/>
      <c r="D39" s="45"/>
      <c r="E39" s="45"/>
      <c r="F39" s="45"/>
      <c r="G39" s="45"/>
      <c r="H39" s="45"/>
      <c r="I39" s="29"/>
      <c r="J39" s="29"/>
      <c r="K39" s="29"/>
      <c r="L39" s="29"/>
      <c r="M39" s="29"/>
      <c r="N39" s="29"/>
      <c r="O39" s="29"/>
      <c r="P39" s="44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0" customHeight="1">
      <c r="A40" s="29"/>
      <c r="B40" s="42"/>
      <c r="C40" s="46" t="s">
        <v>42</v>
      </c>
      <c r="D40" s="47"/>
      <c r="E40" s="47"/>
      <c r="F40" s="47"/>
      <c r="G40" s="47"/>
      <c r="H40" s="48"/>
      <c r="I40" s="29"/>
      <c r="J40" s="29"/>
      <c r="K40" s="29"/>
      <c r="L40" s="29"/>
      <c r="M40" s="29"/>
      <c r="N40" s="29"/>
      <c r="O40" s="29"/>
      <c r="P40" s="44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0" customHeight="1">
      <c r="A41" s="29"/>
      <c r="B41" s="42"/>
      <c r="C41" s="49" t="s">
        <v>14</v>
      </c>
      <c r="D41" s="47"/>
      <c r="E41" s="47"/>
      <c r="F41" s="47"/>
      <c r="G41" s="47"/>
      <c r="H41" s="48"/>
      <c r="I41" s="29"/>
      <c r="J41" s="29"/>
      <c r="K41" s="29"/>
      <c r="L41" s="29"/>
      <c r="M41" s="29"/>
      <c r="N41" s="29"/>
      <c r="O41" s="29"/>
      <c r="P41" s="44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0" customHeight="1">
      <c r="A42" s="29"/>
      <c r="B42" s="42"/>
      <c r="C42" s="50"/>
      <c r="D42" s="50"/>
      <c r="E42" s="50"/>
      <c r="F42" s="50"/>
      <c r="G42" s="50"/>
      <c r="H42" s="50"/>
      <c r="I42" s="29"/>
      <c r="J42" s="29"/>
      <c r="K42" s="29"/>
      <c r="L42" s="29"/>
      <c r="M42" s="29"/>
      <c r="N42" s="29"/>
      <c r="O42" s="29"/>
      <c r="P42" s="44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0" customHeight="1">
      <c r="A43" s="29"/>
      <c r="B43" s="42"/>
      <c r="C43" s="51" t="s">
        <v>43</v>
      </c>
      <c r="D43" s="51" t="s">
        <v>16</v>
      </c>
      <c r="E43" s="51" t="s">
        <v>17</v>
      </c>
      <c r="F43" s="51" t="s">
        <v>18</v>
      </c>
      <c r="G43" s="51" t="s">
        <v>17</v>
      </c>
      <c r="H43" s="51" t="s">
        <v>19</v>
      </c>
      <c r="I43" s="29"/>
      <c r="J43" s="51" t="s">
        <v>20</v>
      </c>
      <c r="K43" s="51" t="s">
        <v>21</v>
      </c>
      <c r="L43" s="29"/>
      <c r="M43" s="29"/>
      <c r="N43" s="29"/>
      <c r="O43" s="29"/>
      <c r="P43" s="44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0" customHeight="1">
      <c r="A44" s="29"/>
      <c r="B44" s="42"/>
      <c r="C44" s="60" t="s">
        <v>44</v>
      </c>
      <c r="D44" s="61">
        <v>62.31</v>
      </c>
      <c r="E44" s="62">
        <f t="shared" ref="E44:E54" si="7">+D44/D$55</f>
        <v>0.2020362504</v>
      </c>
      <c r="F44" s="61">
        <v>33.15</v>
      </c>
      <c r="G44" s="62">
        <f t="shared" ref="G44:G54" si="8">+F44/F$55</f>
        <v>0.1416848314</v>
      </c>
      <c r="H44" s="62">
        <f t="shared" ref="H44:H55" si="9">+IFERROR(D44/F44-1, "-")</f>
        <v>0.879638009</v>
      </c>
      <c r="I44" s="29"/>
      <c r="J44" s="61">
        <v>52.72</v>
      </c>
      <c r="K44" s="62">
        <f t="shared" ref="K44:K55" si="10">+IFERROR(D44/J44-1, "-")</f>
        <v>0.1819044006</v>
      </c>
      <c r="L44" s="29"/>
      <c r="M44" s="29"/>
      <c r="N44" s="29"/>
      <c r="O44" s="29"/>
      <c r="P44" s="44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0" customHeight="1">
      <c r="A45" s="29"/>
      <c r="B45" s="42"/>
      <c r="C45" s="60" t="s">
        <v>45</v>
      </c>
      <c r="D45" s="61">
        <v>29.39</v>
      </c>
      <c r="E45" s="62">
        <f t="shared" si="7"/>
        <v>0.09529522389</v>
      </c>
      <c r="F45" s="61">
        <v>25.2</v>
      </c>
      <c r="G45" s="62">
        <f t="shared" si="8"/>
        <v>0.1077061162</v>
      </c>
      <c r="H45" s="62">
        <f t="shared" si="9"/>
        <v>0.1662698413</v>
      </c>
      <c r="I45" s="29"/>
      <c r="J45" s="61">
        <v>31.15</v>
      </c>
      <c r="K45" s="62">
        <f t="shared" si="10"/>
        <v>-0.05650080257</v>
      </c>
      <c r="L45" s="29"/>
      <c r="M45" s="29"/>
      <c r="N45" s="29"/>
      <c r="O45" s="29"/>
      <c r="P45" s="44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0" customHeight="1">
      <c r="A46" s="29"/>
      <c r="B46" s="42"/>
      <c r="C46" s="60" t="s">
        <v>46</v>
      </c>
      <c r="D46" s="61">
        <v>29.13</v>
      </c>
      <c r="E46" s="62">
        <f t="shared" si="7"/>
        <v>0.09445219027</v>
      </c>
      <c r="F46" s="61">
        <v>17.95</v>
      </c>
      <c r="G46" s="62">
        <f t="shared" si="8"/>
        <v>0.07671923751</v>
      </c>
      <c r="H46" s="62">
        <f t="shared" si="9"/>
        <v>0.6228412256</v>
      </c>
      <c r="I46" s="29"/>
      <c r="J46" s="61">
        <v>16.3</v>
      </c>
      <c r="K46" s="62">
        <f t="shared" si="10"/>
        <v>0.7871165644</v>
      </c>
      <c r="L46" s="29"/>
      <c r="M46" s="29"/>
      <c r="N46" s="29"/>
      <c r="O46" s="29"/>
      <c r="P46" s="44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0" customHeight="1">
      <c r="A47" s="29"/>
      <c r="B47" s="42"/>
      <c r="C47" s="60" t="s">
        <v>47</v>
      </c>
      <c r="D47" s="61">
        <v>24.34</v>
      </c>
      <c r="E47" s="62">
        <f t="shared" si="7"/>
        <v>0.07892091696</v>
      </c>
      <c r="F47" s="61">
        <v>1.58</v>
      </c>
      <c r="G47" s="62">
        <f t="shared" si="8"/>
        <v>0.006753002522</v>
      </c>
      <c r="H47" s="62">
        <f t="shared" si="9"/>
        <v>14.40506329</v>
      </c>
      <c r="I47" s="29"/>
      <c r="J47" s="61">
        <v>3.55</v>
      </c>
      <c r="K47" s="62">
        <f t="shared" si="10"/>
        <v>5.856338028</v>
      </c>
      <c r="L47" s="29"/>
      <c r="M47" s="29"/>
      <c r="N47" s="29"/>
      <c r="O47" s="29"/>
      <c r="P47" s="44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0" customHeight="1">
      <c r="A48" s="29"/>
      <c r="B48" s="42"/>
      <c r="C48" s="60" t="s">
        <v>48</v>
      </c>
      <c r="D48" s="61">
        <v>17.28</v>
      </c>
      <c r="E48" s="62">
        <f t="shared" si="7"/>
        <v>0.05602931163</v>
      </c>
      <c r="F48" s="61">
        <v>58.38</v>
      </c>
      <c r="G48" s="62">
        <f t="shared" si="8"/>
        <v>0.2495191691</v>
      </c>
      <c r="H48" s="62">
        <f t="shared" si="9"/>
        <v>-0.704008222</v>
      </c>
      <c r="I48" s="29"/>
      <c r="J48" s="61">
        <v>33.21</v>
      </c>
      <c r="K48" s="62">
        <f t="shared" si="10"/>
        <v>-0.4796747967</v>
      </c>
      <c r="L48" s="29"/>
      <c r="M48" s="29"/>
      <c r="N48" s="29"/>
      <c r="O48" s="29"/>
      <c r="P48" s="44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2.0" customHeight="1">
      <c r="A49" s="29"/>
      <c r="B49" s="42"/>
      <c r="C49" s="60" t="s">
        <v>49</v>
      </c>
      <c r="D49" s="61">
        <v>16.02</v>
      </c>
      <c r="E49" s="62">
        <f t="shared" si="7"/>
        <v>0.05194384099</v>
      </c>
      <c r="F49" s="61">
        <v>11.26</v>
      </c>
      <c r="G49" s="62">
        <f t="shared" si="8"/>
        <v>0.0481258281</v>
      </c>
      <c r="H49" s="62">
        <f t="shared" si="9"/>
        <v>0.4227353464</v>
      </c>
      <c r="I49" s="29"/>
      <c r="J49" s="61">
        <v>8.78</v>
      </c>
      <c r="K49" s="62">
        <f t="shared" si="10"/>
        <v>0.8246013667</v>
      </c>
      <c r="L49" s="29"/>
      <c r="M49" s="29"/>
      <c r="N49" s="29"/>
      <c r="O49" s="29"/>
      <c r="P49" s="44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2.0" customHeight="1">
      <c r="A50" s="29"/>
      <c r="B50" s="42"/>
      <c r="C50" s="60" t="s">
        <v>50</v>
      </c>
      <c r="D50" s="61">
        <v>15.81</v>
      </c>
      <c r="E50" s="62">
        <f t="shared" si="7"/>
        <v>0.05126292922</v>
      </c>
      <c r="F50" s="61">
        <v>9.22</v>
      </c>
      <c r="G50" s="62">
        <f t="shared" si="8"/>
        <v>0.03940676155</v>
      </c>
      <c r="H50" s="62">
        <f t="shared" si="9"/>
        <v>0.7147505423</v>
      </c>
      <c r="I50" s="29"/>
      <c r="J50" s="61">
        <v>8.07</v>
      </c>
      <c r="K50" s="62">
        <f t="shared" si="10"/>
        <v>0.9591078067</v>
      </c>
      <c r="L50" s="29"/>
      <c r="M50" s="29"/>
      <c r="N50" s="29"/>
      <c r="O50" s="29"/>
      <c r="P50" s="44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2.0" customHeight="1">
      <c r="A51" s="29"/>
      <c r="B51" s="42"/>
      <c r="C51" s="60" t="s">
        <v>51</v>
      </c>
      <c r="D51" s="61">
        <v>12.43</v>
      </c>
      <c r="E51" s="62">
        <f t="shared" si="7"/>
        <v>0.0403034921</v>
      </c>
      <c r="F51" s="61">
        <v>6.36</v>
      </c>
      <c r="G51" s="62">
        <f t="shared" si="8"/>
        <v>0.02718297218</v>
      </c>
      <c r="H51" s="62">
        <f t="shared" si="9"/>
        <v>0.9544025157</v>
      </c>
      <c r="I51" s="29"/>
      <c r="J51" s="61">
        <v>4.93</v>
      </c>
      <c r="K51" s="62">
        <f t="shared" si="10"/>
        <v>1.521298174</v>
      </c>
      <c r="L51" s="29"/>
      <c r="M51" s="29"/>
      <c r="N51" s="29"/>
      <c r="O51" s="29"/>
      <c r="P51" s="44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2.0" customHeight="1">
      <c r="A52" s="29"/>
      <c r="B52" s="42"/>
      <c r="C52" s="60" t="s">
        <v>52</v>
      </c>
      <c r="D52" s="61">
        <v>11.94</v>
      </c>
      <c r="E52" s="62">
        <f t="shared" si="7"/>
        <v>0.03871469797</v>
      </c>
      <c r="F52" s="61">
        <v>9.32</v>
      </c>
      <c r="G52" s="62">
        <f t="shared" si="8"/>
        <v>0.03983416677</v>
      </c>
      <c r="H52" s="62">
        <f t="shared" si="9"/>
        <v>0.2811158798</v>
      </c>
      <c r="I52" s="29"/>
      <c r="J52" s="61">
        <v>5.81</v>
      </c>
      <c r="K52" s="62">
        <f t="shared" si="10"/>
        <v>1.055077453</v>
      </c>
      <c r="L52" s="29"/>
      <c r="M52" s="29"/>
      <c r="N52" s="29"/>
      <c r="O52" s="29"/>
      <c r="P52" s="44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2.0" customHeight="1">
      <c r="A53" s="29"/>
      <c r="B53" s="42"/>
      <c r="C53" s="60" t="s">
        <v>53</v>
      </c>
      <c r="D53" s="61">
        <v>10.86</v>
      </c>
      <c r="E53" s="62">
        <f t="shared" si="7"/>
        <v>0.03521286599</v>
      </c>
      <c r="F53" s="61">
        <v>2.64</v>
      </c>
      <c r="G53" s="62">
        <f t="shared" si="8"/>
        <v>0.01128349788</v>
      </c>
      <c r="H53" s="62">
        <f t="shared" si="9"/>
        <v>3.113636364</v>
      </c>
      <c r="I53" s="29"/>
      <c r="J53" s="61">
        <v>5.41</v>
      </c>
      <c r="K53" s="62">
        <f t="shared" si="10"/>
        <v>1.007393715</v>
      </c>
      <c r="L53" s="29"/>
      <c r="M53" s="29"/>
      <c r="N53" s="29"/>
      <c r="O53" s="29"/>
      <c r="P53" s="44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2.0" customHeight="1">
      <c r="A54" s="29"/>
      <c r="B54" s="42"/>
      <c r="C54" s="53" t="s">
        <v>33</v>
      </c>
      <c r="D54" s="61">
        <f>+D32-SUM(D44:D53)</f>
        <v>78.9</v>
      </c>
      <c r="E54" s="62">
        <f t="shared" si="7"/>
        <v>0.2558282805</v>
      </c>
      <c r="F54" s="61">
        <f>+F32-SUM(F44:F53)</f>
        <v>58.91</v>
      </c>
      <c r="G54" s="62">
        <f t="shared" si="8"/>
        <v>0.2517844168</v>
      </c>
      <c r="H54" s="62">
        <f t="shared" si="9"/>
        <v>0.3393311832</v>
      </c>
      <c r="I54" s="29"/>
      <c r="J54" s="61">
        <f>+J32-SUM(J44:J53)</f>
        <v>46.32</v>
      </c>
      <c r="K54" s="55">
        <f t="shared" si="10"/>
        <v>0.7033678756</v>
      </c>
      <c r="L54" s="29"/>
      <c r="M54" s="29"/>
      <c r="N54" s="29"/>
      <c r="O54" s="29"/>
      <c r="P54" s="44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2.0" customHeight="1">
      <c r="A55" s="29"/>
      <c r="B55" s="42"/>
      <c r="C55" s="53" t="s">
        <v>37</v>
      </c>
      <c r="D55" s="54">
        <f>+SUM(D44:D54)</f>
        <v>308.41</v>
      </c>
      <c r="E55" s="54"/>
      <c r="F55" s="54">
        <f>+SUM(F44:F54)</f>
        <v>233.97</v>
      </c>
      <c r="G55" s="54"/>
      <c r="H55" s="55">
        <f t="shared" si="9"/>
        <v>0.3181604479</v>
      </c>
      <c r="I55" s="29"/>
      <c r="J55" s="54">
        <f>+SUM(J44:J54)</f>
        <v>216.25</v>
      </c>
      <c r="K55" s="55">
        <f t="shared" si="10"/>
        <v>0.4261734104</v>
      </c>
      <c r="L55" s="29"/>
      <c r="M55" s="29"/>
      <c r="N55" s="29"/>
      <c r="O55" s="29"/>
      <c r="P55" s="44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2.0" customHeight="1">
      <c r="A56" s="29"/>
      <c r="B56" s="42"/>
      <c r="C56" s="45"/>
      <c r="D56" s="45"/>
      <c r="E56" s="45"/>
      <c r="F56" s="45"/>
      <c r="G56" s="45"/>
      <c r="H56" s="45"/>
      <c r="I56" s="29"/>
      <c r="J56" s="29"/>
      <c r="K56" s="29"/>
      <c r="L56" s="29"/>
      <c r="M56" s="29"/>
      <c r="N56" s="29"/>
      <c r="O56" s="29"/>
      <c r="P56" s="44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2.0" customHeight="1">
      <c r="A57" s="29"/>
      <c r="B57" s="42"/>
      <c r="C57" s="50" t="s">
        <v>39</v>
      </c>
      <c r="D57" s="45"/>
      <c r="E57" s="45"/>
      <c r="F57" s="45"/>
      <c r="G57" s="45"/>
      <c r="H57" s="45"/>
      <c r="I57" s="29"/>
      <c r="J57" s="29"/>
      <c r="K57" s="29"/>
      <c r="L57" s="29"/>
      <c r="M57" s="29"/>
      <c r="N57" s="29"/>
      <c r="O57" s="29"/>
      <c r="P57" s="44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2.0" customHeight="1">
      <c r="A58" s="29"/>
      <c r="B58" s="42"/>
      <c r="C58" s="50" t="s">
        <v>40</v>
      </c>
      <c r="D58" s="45"/>
      <c r="E58" s="45"/>
      <c r="F58" s="45"/>
      <c r="G58" s="45"/>
      <c r="H58" s="45"/>
      <c r="I58" s="29"/>
      <c r="J58" s="29"/>
      <c r="K58" s="29"/>
      <c r="L58" s="29"/>
      <c r="M58" s="29"/>
      <c r="N58" s="29"/>
      <c r="O58" s="29"/>
      <c r="P58" s="44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2.0" customHeight="1">
      <c r="A59" s="29"/>
      <c r="B59" s="42"/>
      <c r="C59" s="45"/>
      <c r="D59" s="45"/>
      <c r="E59" s="45"/>
      <c r="F59" s="45"/>
      <c r="G59" s="45"/>
      <c r="H59" s="45"/>
      <c r="I59" s="29"/>
      <c r="J59" s="29"/>
      <c r="K59" s="29"/>
      <c r="L59" s="29"/>
      <c r="M59" s="29"/>
      <c r="N59" s="29"/>
      <c r="O59" s="29"/>
      <c r="P59" s="44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2.0" customHeight="1">
      <c r="A60" s="29"/>
      <c r="B60" s="42"/>
      <c r="C60" s="45"/>
      <c r="D60" s="45"/>
      <c r="E60" s="45"/>
      <c r="F60" s="45"/>
      <c r="G60" s="45"/>
      <c r="H60" s="45"/>
      <c r="I60" s="29"/>
      <c r="J60" s="29"/>
      <c r="K60" s="29"/>
      <c r="L60" s="29"/>
      <c r="M60" s="29"/>
      <c r="N60" s="29"/>
      <c r="O60" s="29"/>
      <c r="P60" s="44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2.0" customHeight="1">
      <c r="A61" s="29"/>
      <c r="B61" s="42"/>
      <c r="C61" s="43" t="s">
        <v>54</v>
      </c>
      <c r="D61" s="43"/>
      <c r="E61" s="43"/>
      <c r="F61" s="43"/>
      <c r="G61" s="43"/>
      <c r="H61" s="43"/>
      <c r="I61" s="29"/>
      <c r="J61" s="29"/>
      <c r="K61" s="29"/>
      <c r="L61" s="29"/>
      <c r="M61" s="29"/>
      <c r="N61" s="29"/>
      <c r="O61" s="29"/>
      <c r="P61" s="44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2.0" customHeight="1">
      <c r="A62" s="29"/>
      <c r="B62" s="42"/>
      <c r="C62" s="45"/>
      <c r="D62" s="45"/>
      <c r="E62" s="45"/>
      <c r="F62" s="45"/>
      <c r="G62" s="45"/>
      <c r="H62" s="45"/>
      <c r="I62" s="29"/>
      <c r="J62" s="29"/>
      <c r="K62" s="29"/>
      <c r="L62" s="29"/>
      <c r="M62" s="29"/>
      <c r="N62" s="29"/>
      <c r="O62" s="29"/>
      <c r="P62" s="44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2.0" customHeight="1">
      <c r="A63" s="29"/>
      <c r="B63" s="42"/>
      <c r="C63" s="46" t="s">
        <v>55</v>
      </c>
      <c r="D63" s="47"/>
      <c r="E63" s="47"/>
      <c r="F63" s="47"/>
      <c r="G63" s="47"/>
      <c r="H63" s="48"/>
      <c r="I63" s="29"/>
      <c r="J63" s="29"/>
      <c r="K63" s="29"/>
      <c r="L63" s="29"/>
      <c r="M63" s="29"/>
      <c r="N63" s="29"/>
      <c r="O63" s="29"/>
      <c r="P63" s="44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2.0" customHeight="1">
      <c r="A64" s="29"/>
      <c r="B64" s="42"/>
      <c r="C64" s="49" t="s">
        <v>14</v>
      </c>
      <c r="D64" s="47"/>
      <c r="E64" s="47"/>
      <c r="F64" s="47"/>
      <c r="G64" s="47"/>
      <c r="H64" s="48"/>
      <c r="I64" s="29"/>
      <c r="J64" s="29"/>
      <c r="K64" s="29"/>
      <c r="L64" s="29"/>
      <c r="M64" s="29"/>
      <c r="N64" s="29"/>
      <c r="O64" s="29"/>
      <c r="P64" s="44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2.0" customHeight="1">
      <c r="A65" s="29"/>
      <c r="B65" s="42"/>
      <c r="C65" s="50"/>
      <c r="D65" s="50"/>
      <c r="E65" s="50"/>
      <c r="F65" s="50"/>
      <c r="G65" s="50"/>
      <c r="H65" s="50"/>
      <c r="I65" s="29"/>
      <c r="J65" s="29"/>
      <c r="K65" s="29"/>
      <c r="L65" s="29"/>
      <c r="M65" s="29"/>
      <c r="N65" s="29"/>
      <c r="O65" s="29"/>
      <c r="P65" s="44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2.0" customHeight="1">
      <c r="A66" s="29"/>
      <c r="B66" s="42"/>
      <c r="C66" s="51" t="s">
        <v>15</v>
      </c>
      <c r="D66" s="51" t="s">
        <v>16</v>
      </c>
      <c r="E66" s="51" t="s">
        <v>17</v>
      </c>
      <c r="F66" s="51" t="s">
        <v>18</v>
      </c>
      <c r="G66" s="51" t="s">
        <v>17</v>
      </c>
      <c r="H66" s="51" t="s">
        <v>19</v>
      </c>
      <c r="I66" s="29"/>
      <c r="J66" s="51" t="s">
        <v>20</v>
      </c>
      <c r="K66" s="51" t="s">
        <v>21</v>
      </c>
      <c r="L66" s="29"/>
      <c r="M66" s="29"/>
      <c r="N66" s="29"/>
      <c r="O66" s="29"/>
      <c r="P66" s="44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2.0" customHeight="1">
      <c r="A67" s="29"/>
      <c r="B67" s="42"/>
      <c r="C67" s="53" t="s">
        <v>22</v>
      </c>
      <c r="D67" s="54">
        <f>+SUM(D68:D78)</f>
        <v>192.06</v>
      </c>
      <c r="E67" s="54"/>
      <c r="F67" s="54">
        <f>+SUM(F68:F78)</f>
        <v>144.45</v>
      </c>
      <c r="G67" s="54"/>
      <c r="H67" s="55">
        <f t="shared" ref="H67:H91" si="11">+IFERROR(D67/F67-1, "-")</f>
        <v>0.3295950156</v>
      </c>
      <c r="I67" s="29"/>
      <c r="J67" s="54">
        <f>+SUM(J68:J78)</f>
        <v>105.6</v>
      </c>
      <c r="K67" s="55">
        <f t="shared" ref="K67:K91" si="12">+IFERROR(D67/J67-1, "-")</f>
        <v>0.81875</v>
      </c>
      <c r="L67" s="29"/>
      <c r="M67" s="29"/>
      <c r="N67" s="29"/>
      <c r="O67" s="29"/>
      <c r="P67" s="44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2.0" customHeight="1">
      <c r="A68" s="29"/>
      <c r="B68" s="42"/>
      <c r="C68" s="60" t="s">
        <v>56</v>
      </c>
      <c r="D68" s="61">
        <v>55.6</v>
      </c>
      <c r="E68" s="62">
        <f t="shared" ref="E68:E78" si="13">+D68/D$67</f>
        <v>0.2894928668</v>
      </c>
      <c r="F68" s="61">
        <v>39.17</v>
      </c>
      <c r="G68" s="62">
        <f t="shared" ref="G68:G78" si="14">+F68/F$67</f>
        <v>0.2711664936</v>
      </c>
      <c r="H68" s="62">
        <f t="shared" si="11"/>
        <v>0.4194536635</v>
      </c>
      <c r="I68" s="29"/>
      <c r="J68" s="61">
        <v>20.04</v>
      </c>
      <c r="K68" s="62">
        <f t="shared" si="12"/>
        <v>1.774451098</v>
      </c>
      <c r="L68" s="29"/>
      <c r="M68" s="29"/>
      <c r="N68" s="29"/>
      <c r="O68" s="29"/>
      <c r="P68" s="44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2.0" customHeight="1">
      <c r="A69" s="29"/>
      <c r="B69" s="42"/>
      <c r="C69" s="60" t="s">
        <v>57</v>
      </c>
      <c r="D69" s="61">
        <v>44.15</v>
      </c>
      <c r="E69" s="62">
        <f t="shared" si="13"/>
        <v>0.2298760804</v>
      </c>
      <c r="F69" s="61">
        <v>18.29</v>
      </c>
      <c r="G69" s="62">
        <f t="shared" si="14"/>
        <v>0.126618207</v>
      </c>
      <c r="H69" s="62">
        <f t="shared" si="11"/>
        <v>1.41388737</v>
      </c>
      <c r="I69" s="29"/>
      <c r="J69" s="61">
        <v>24.27</v>
      </c>
      <c r="K69" s="62">
        <f t="shared" si="12"/>
        <v>0.819118253</v>
      </c>
      <c r="L69" s="29"/>
      <c r="M69" s="29"/>
      <c r="N69" s="29"/>
      <c r="O69" s="29"/>
      <c r="P69" s="44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2.0" customHeight="1">
      <c r="A70" s="29"/>
      <c r="B70" s="42"/>
      <c r="C70" s="60" t="s">
        <v>58</v>
      </c>
      <c r="D70" s="61">
        <v>26.47</v>
      </c>
      <c r="E70" s="62">
        <f t="shared" si="13"/>
        <v>0.1378215141</v>
      </c>
      <c r="F70" s="61">
        <v>16.2</v>
      </c>
      <c r="G70" s="62">
        <f t="shared" si="14"/>
        <v>0.1121495327</v>
      </c>
      <c r="H70" s="62">
        <f t="shared" si="11"/>
        <v>0.6339506173</v>
      </c>
      <c r="I70" s="29"/>
      <c r="J70" s="61">
        <v>10.58</v>
      </c>
      <c r="K70" s="62">
        <f t="shared" si="12"/>
        <v>1.501890359</v>
      </c>
      <c r="L70" s="29"/>
      <c r="M70" s="29"/>
      <c r="N70" s="29"/>
      <c r="O70" s="29"/>
      <c r="P70" s="44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2.0" customHeight="1">
      <c r="A71" s="29"/>
      <c r="B71" s="42"/>
      <c r="C71" s="60" t="s">
        <v>59</v>
      </c>
      <c r="D71" s="61">
        <v>8.27</v>
      </c>
      <c r="E71" s="62">
        <f t="shared" si="13"/>
        <v>0.04305946059</v>
      </c>
      <c r="F71" s="61">
        <v>7.34</v>
      </c>
      <c r="G71" s="62">
        <f t="shared" si="14"/>
        <v>0.05081343025</v>
      </c>
      <c r="H71" s="62">
        <f t="shared" si="11"/>
        <v>0.1267029973</v>
      </c>
      <c r="I71" s="29"/>
      <c r="J71" s="61">
        <v>7.54</v>
      </c>
      <c r="K71" s="62">
        <f t="shared" si="12"/>
        <v>0.09681697613</v>
      </c>
      <c r="L71" s="29"/>
      <c r="M71" s="29"/>
      <c r="N71" s="29"/>
      <c r="O71" s="29"/>
      <c r="P71" s="44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2.0" customHeight="1">
      <c r="A72" s="29"/>
      <c r="B72" s="42"/>
      <c r="C72" s="60" t="s">
        <v>60</v>
      </c>
      <c r="D72" s="61">
        <v>8.08</v>
      </c>
      <c r="E72" s="62">
        <f t="shared" si="13"/>
        <v>0.0420701864</v>
      </c>
      <c r="F72" s="61">
        <v>1.72</v>
      </c>
      <c r="G72" s="62">
        <f t="shared" si="14"/>
        <v>0.01190723434</v>
      </c>
      <c r="H72" s="62">
        <f t="shared" si="11"/>
        <v>3.697674419</v>
      </c>
      <c r="I72" s="29"/>
      <c r="J72" s="61">
        <v>3.19</v>
      </c>
      <c r="K72" s="62">
        <f t="shared" si="12"/>
        <v>1.532915361</v>
      </c>
      <c r="L72" s="29"/>
      <c r="M72" s="29"/>
      <c r="N72" s="29"/>
      <c r="O72" s="29"/>
      <c r="P72" s="44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2.0" customHeight="1">
      <c r="A73" s="29"/>
      <c r="B73" s="42"/>
      <c r="C73" s="60" t="s">
        <v>61</v>
      </c>
      <c r="D73" s="61">
        <v>6.47</v>
      </c>
      <c r="E73" s="62">
        <f t="shared" si="13"/>
        <v>0.03368738936</v>
      </c>
      <c r="F73" s="61">
        <v>2.9</v>
      </c>
      <c r="G73" s="62">
        <f t="shared" si="14"/>
        <v>0.02007615092</v>
      </c>
      <c r="H73" s="62">
        <f t="shared" si="11"/>
        <v>1.231034483</v>
      </c>
      <c r="I73" s="29"/>
      <c r="J73" s="61">
        <v>2.12</v>
      </c>
      <c r="K73" s="62">
        <f t="shared" si="12"/>
        <v>2.051886792</v>
      </c>
      <c r="L73" s="29"/>
      <c r="M73" s="29"/>
      <c r="N73" s="29"/>
      <c r="O73" s="29"/>
      <c r="P73" s="44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2.0" customHeight="1">
      <c r="A74" s="29"/>
      <c r="B74" s="42"/>
      <c r="C74" s="60" t="s">
        <v>62</v>
      </c>
      <c r="D74" s="61">
        <v>4.8</v>
      </c>
      <c r="E74" s="62">
        <f t="shared" si="13"/>
        <v>0.02499218994</v>
      </c>
      <c r="F74" s="61">
        <v>4.41</v>
      </c>
      <c r="G74" s="62">
        <f t="shared" si="14"/>
        <v>0.03052959502</v>
      </c>
      <c r="H74" s="62">
        <f t="shared" si="11"/>
        <v>0.08843537415</v>
      </c>
      <c r="I74" s="29"/>
      <c r="J74" s="61">
        <v>2.35</v>
      </c>
      <c r="K74" s="62">
        <f t="shared" si="12"/>
        <v>1.042553191</v>
      </c>
      <c r="L74" s="29"/>
      <c r="M74" s="29"/>
      <c r="N74" s="29"/>
      <c r="O74" s="29"/>
      <c r="P74" s="44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2.0" customHeight="1">
      <c r="A75" s="29"/>
      <c r="B75" s="42"/>
      <c r="C75" s="60" t="s">
        <v>63</v>
      </c>
      <c r="D75" s="61">
        <v>4.79</v>
      </c>
      <c r="E75" s="62">
        <f t="shared" si="13"/>
        <v>0.02494012288</v>
      </c>
      <c r="F75" s="61">
        <v>2.51</v>
      </c>
      <c r="G75" s="62">
        <f t="shared" si="14"/>
        <v>0.01737625476</v>
      </c>
      <c r="H75" s="62">
        <f t="shared" si="11"/>
        <v>0.9083665339</v>
      </c>
      <c r="I75" s="29"/>
      <c r="J75" s="61">
        <v>4.9</v>
      </c>
      <c r="K75" s="62">
        <f t="shared" si="12"/>
        <v>-0.02244897959</v>
      </c>
      <c r="L75" s="29"/>
      <c r="M75" s="29"/>
      <c r="N75" s="29"/>
      <c r="O75" s="29"/>
      <c r="P75" s="44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2.0" customHeight="1">
      <c r="A76" s="29"/>
      <c r="B76" s="42"/>
      <c r="C76" s="60" t="s">
        <v>64</v>
      </c>
      <c r="D76" s="61">
        <v>3.52</v>
      </c>
      <c r="E76" s="62">
        <f t="shared" si="13"/>
        <v>0.01832760596</v>
      </c>
      <c r="F76" s="61">
        <v>2.21</v>
      </c>
      <c r="G76" s="62">
        <f t="shared" si="14"/>
        <v>0.01529941156</v>
      </c>
      <c r="H76" s="62">
        <f t="shared" si="11"/>
        <v>0.592760181</v>
      </c>
      <c r="I76" s="29"/>
      <c r="J76" s="61">
        <v>2.79</v>
      </c>
      <c r="K76" s="62">
        <f t="shared" si="12"/>
        <v>0.2616487455</v>
      </c>
      <c r="L76" s="29"/>
      <c r="M76" s="29"/>
      <c r="N76" s="29"/>
      <c r="O76" s="29"/>
      <c r="P76" s="44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2.0" customHeight="1">
      <c r="A77" s="29"/>
      <c r="B77" s="42"/>
      <c r="C77" s="60" t="s">
        <v>65</v>
      </c>
      <c r="D77" s="61">
        <v>2.93</v>
      </c>
      <c r="E77" s="62">
        <f t="shared" si="13"/>
        <v>0.01525564928</v>
      </c>
      <c r="F77" s="61">
        <v>1.76</v>
      </c>
      <c r="G77" s="62">
        <f t="shared" si="14"/>
        <v>0.01218414676</v>
      </c>
      <c r="H77" s="62">
        <f t="shared" si="11"/>
        <v>0.6647727273</v>
      </c>
      <c r="I77" s="29"/>
      <c r="J77" s="61">
        <v>1.38</v>
      </c>
      <c r="K77" s="62">
        <f t="shared" si="12"/>
        <v>1.123188406</v>
      </c>
      <c r="L77" s="29"/>
      <c r="M77" s="29"/>
      <c r="N77" s="29"/>
      <c r="O77" s="29"/>
      <c r="P77" s="44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2.0" customHeight="1">
      <c r="A78" s="29"/>
      <c r="B78" s="42"/>
      <c r="C78" s="60" t="s">
        <v>33</v>
      </c>
      <c r="D78" s="61">
        <f>+D15-SUM(D68:D77)</f>
        <v>26.98</v>
      </c>
      <c r="E78" s="62">
        <f t="shared" si="13"/>
        <v>0.1404769343</v>
      </c>
      <c r="F78" s="61">
        <f>+F15-SUM(F68:F77)</f>
        <v>47.94</v>
      </c>
      <c r="G78" s="62">
        <f t="shared" si="14"/>
        <v>0.3318795431</v>
      </c>
      <c r="H78" s="62">
        <f t="shared" si="11"/>
        <v>-0.4372131831</v>
      </c>
      <c r="I78" s="29"/>
      <c r="J78" s="61">
        <f>+J15-SUM(J68:J77)</f>
        <v>26.44</v>
      </c>
      <c r="K78" s="62">
        <f t="shared" si="12"/>
        <v>0.02042360061</v>
      </c>
      <c r="L78" s="29"/>
      <c r="M78" s="29"/>
      <c r="N78" s="29"/>
      <c r="O78" s="29"/>
      <c r="P78" s="44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2.0" customHeight="1">
      <c r="A79" s="29"/>
      <c r="B79" s="42"/>
      <c r="C79" s="53" t="s">
        <v>34</v>
      </c>
      <c r="D79" s="54">
        <f>+SUM(D80:D90)</f>
        <v>116.35</v>
      </c>
      <c r="E79" s="54"/>
      <c r="F79" s="54">
        <f>+SUM(F80:F90)</f>
        <v>89.52</v>
      </c>
      <c r="G79" s="54"/>
      <c r="H79" s="55">
        <f t="shared" si="11"/>
        <v>0.2997095621</v>
      </c>
      <c r="I79" s="29"/>
      <c r="J79" s="54">
        <f>+SUM(J80:J90)</f>
        <v>110.65</v>
      </c>
      <c r="K79" s="55">
        <f t="shared" si="12"/>
        <v>0.0515137822</v>
      </c>
      <c r="L79" s="29"/>
      <c r="M79" s="29"/>
      <c r="N79" s="29"/>
      <c r="O79" s="29"/>
      <c r="P79" s="44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2.0" customHeight="1">
      <c r="A80" s="29"/>
      <c r="B80" s="42"/>
      <c r="C80" s="60" t="s">
        <v>66</v>
      </c>
      <c r="D80" s="61">
        <v>73.12</v>
      </c>
      <c r="E80" s="62">
        <f t="shared" ref="E80:E90" si="15">+D80/D$79</f>
        <v>0.6284486463</v>
      </c>
      <c r="F80" s="61">
        <v>60.36</v>
      </c>
      <c r="G80" s="62">
        <f t="shared" ref="G80:G90" si="16">+F80/F$79</f>
        <v>0.6742627346</v>
      </c>
      <c r="H80" s="62">
        <f t="shared" si="11"/>
        <v>0.211398277</v>
      </c>
      <c r="I80" s="29"/>
      <c r="J80" s="61">
        <v>49.73</v>
      </c>
      <c r="K80" s="62">
        <f t="shared" si="12"/>
        <v>0.4703398351</v>
      </c>
      <c r="L80" s="29"/>
      <c r="M80" s="29"/>
      <c r="N80" s="29"/>
      <c r="O80" s="29"/>
      <c r="P80" s="44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2.0" customHeight="1">
      <c r="A81" s="29"/>
      <c r="B81" s="42"/>
      <c r="C81" s="60" t="s">
        <v>67</v>
      </c>
      <c r="D81" s="61">
        <v>35.66</v>
      </c>
      <c r="E81" s="62">
        <f t="shared" si="15"/>
        <v>0.3064890417</v>
      </c>
      <c r="F81" s="61">
        <v>23.97</v>
      </c>
      <c r="G81" s="62">
        <f t="shared" si="16"/>
        <v>0.2677613941</v>
      </c>
      <c r="H81" s="62">
        <f t="shared" si="11"/>
        <v>0.4876929495</v>
      </c>
      <c r="I81" s="29"/>
      <c r="J81" s="61">
        <v>54.62</v>
      </c>
      <c r="K81" s="62">
        <f t="shared" si="12"/>
        <v>-0.347125595</v>
      </c>
      <c r="L81" s="29"/>
      <c r="M81" s="29"/>
      <c r="N81" s="29"/>
      <c r="O81" s="29"/>
      <c r="P81" s="44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2.0" customHeight="1">
      <c r="A82" s="29"/>
      <c r="B82" s="42"/>
      <c r="C82" s="60" t="s">
        <v>68</v>
      </c>
      <c r="D82" s="61">
        <v>4.91</v>
      </c>
      <c r="E82" s="62">
        <f t="shared" si="15"/>
        <v>0.04220025784</v>
      </c>
      <c r="F82" s="61">
        <v>2.5</v>
      </c>
      <c r="G82" s="62">
        <f t="shared" si="16"/>
        <v>0.02792672029</v>
      </c>
      <c r="H82" s="62">
        <f t="shared" si="11"/>
        <v>0.964</v>
      </c>
      <c r="I82" s="29"/>
      <c r="J82" s="61">
        <v>2.53</v>
      </c>
      <c r="K82" s="62">
        <f t="shared" si="12"/>
        <v>0.9407114625</v>
      </c>
      <c r="L82" s="29"/>
      <c r="M82" s="29"/>
      <c r="N82" s="29"/>
      <c r="O82" s="29"/>
      <c r="P82" s="44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2.0" customHeight="1">
      <c r="A83" s="29"/>
      <c r="B83" s="42"/>
      <c r="C83" s="60" t="s">
        <v>69</v>
      </c>
      <c r="D83" s="61">
        <v>1.22</v>
      </c>
      <c r="E83" s="62">
        <f t="shared" si="15"/>
        <v>0.01048560378</v>
      </c>
      <c r="F83" s="61"/>
      <c r="G83" s="62">
        <f t="shared" si="16"/>
        <v>0</v>
      </c>
      <c r="H83" s="62" t="str">
        <f t="shared" si="11"/>
        <v>-</v>
      </c>
      <c r="I83" s="29"/>
      <c r="J83" s="61"/>
      <c r="K83" s="62" t="str">
        <f t="shared" si="12"/>
        <v>-</v>
      </c>
      <c r="L83" s="29"/>
      <c r="M83" s="29"/>
      <c r="N83" s="29"/>
      <c r="O83" s="29"/>
      <c r="P83" s="44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2.0" customHeight="1">
      <c r="A84" s="29"/>
      <c r="B84" s="42"/>
      <c r="C84" s="60" t="s">
        <v>70</v>
      </c>
      <c r="D84" s="61">
        <v>0.57</v>
      </c>
      <c r="E84" s="62">
        <f t="shared" si="15"/>
        <v>0.004899011603</v>
      </c>
      <c r="F84" s="61">
        <v>0.28</v>
      </c>
      <c r="G84" s="62">
        <f t="shared" si="16"/>
        <v>0.003127792672</v>
      </c>
      <c r="H84" s="62">
        <f t="shared" si="11"/>
        <v>1.035714286</v>
      </c>
      <c r="I84" s="29"/>
      <c r="J84" s="61">
        <v>0.11</v>
      </c>
      <c r="K84" s="62">
        <f t="shared" si="12"/>
        <v>4.181818182</v>
      </c>
      <c r="L84" s="29"/>
      <c r="M84" s="29"/>
      <c r="N84" s="29"/>
      <c r="O84" s="29"/>
      <c r="P84" s="44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2.0" customHeight="1">
      <c r="A85" s="29"/>
      <c r="B85" s="42"/>
      <c r="C85" s="60" t="s">
        <v>71</v>
      </c>
      <c r="D85" s="61">
        <v>0.53</v>
      </c>
      <c r="E85" s="62">
        <f t="shared" si="15"/>
        <v>0.004555221315</v>
      </c>
      <c r="F85" s="61">
        <v>0.16</v>
      </c>
      <c r="G85" s="62">
        <f t="shared" si="16"/>
        <v>0.001787310098</v>
      </c>
      <c r="H85" s="62">
        <f t="shared" si="11"/>
        <v>2.3125</v>
      </c>
      <c r="I85" s="29"/>
      <c r="J85" s="61"/>
      <c r="K85" s="62" t="str">
        <f t="shared" si="12"/>
        <v>-</v>
      </c>
      <c r="L85" s="29"/>
      <c r="M85" s="29"/>
      <c r="N85" s="29"/>
      <c r="O85" s="29"/>
      <c r="P85" s="44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2.0" customHeight="1">
      <c r="A86" s="29"/>
      <c r="B86" s="42"/>
      <c r="C86" s="60" t="s">
        <v>72</v>
      </c>
      <c r="D86" s="61">
        <v>0.23</v>
      </c>
      <c r="E86" s="62">
        <f t="shared" si="15"/>
        <v>0.001976794156</v>
      </c>
      <c r="F86" s="61">
        <v>0.7</v>
      </c>
      <c r="G86" s="62">
        <f t="shared" si="16"/>
        <v>0.00781948168</v>
      </c>
      <c r="H86" s="62">
        <f t="shared" si="11"/>
        <v>-0.6714285714</v>
      </c>
      <c r="I86" s="29"/>
      <c r="J86" s="61">
        <v>3.38</v>
      </c>
      <c r="K86" s="62">
        <f t="shared" si="12"/>
        <v>-0.9319526627</v>
      </c>
      <c r="L86" s="29"/>
      <c r="M86" s="29"/>
      <c r="N86" s="29"/>
      <c r="O86" s="29"/>
      <c r="P86" s="44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2.0" customHeight="1">
      <c r="A87" s="29"/>
      <c r="B87" s="42"/>
      <c r="C87" s="60" t="s">
        <v>73</v>
      </c>
      <c r="D87" s="61">
        <v>0.06</v>
      </c>
      <c r="E87" s="62">
        <f t="shared" si="15"/>
        <v>0.0005156854319</v>
      </c>
      <c r="F87" s="61">
        <v>0.04</v>
      </c>
      <c r="G87" s="62">
        <f t="shared" si="16"/>
        <v>0.0004468275246</v>
      </c>
      <c r="H87" s="62">
        <f t="shared" si="11"/>
        <v>0.5</v>
      </c>
      <c r="I87" s="29"/>
      <c r="J87" s="61"/>
      <c r="K87" s="62" t="str">
        <f t="shared" si="12"/>
        <v>-</v>
      </c>
      <c r="L87" s="29"/>
      <c r="M87" s="29"/>
      <c r="N87" s="29"/>
      <c r="O87" s="29"/>
      <c r="P87" s="44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2.0" customHeight="1">
      <c r="A88" s="29"/>
      <c r="B88" s="42"/>
      <c r="C88" s="60" t="s">
        <v>74</v>
      </c>
      <c r="D88" s="61">
        <v>0.04</v>
      </c>
      <c r="E88" s="62">
        <f t="shared" si="15"/>
        <v>0.0003437902879</v>
      </c>
      <c r="F88" s="61">
        <v>1.45</v>
      </c>
      <c r="G88" s="62">
        <f t="shared" si="16"/>
        <v>0.01619749777</v>
      </c>
      <c r="H88" s="62">
        <f t="shared" si="11"/>
        <v>-0.9724137931</v>
      </c>
      <c r="I88" s="29"/>
      <c r="J88" s="61">
        <v>0.04</v>
      </c>
      <c r="K88" s="62">
        <f t="shared" si="12"/>
        <v>0</v>
      </c>
      <c r="L88" s="29"/>
      <c r="M88" s="29"/>
      <c r="N88" s="29"/>
      <c r="O88" s="29"/>
      <c r="P88" s="44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2.0" customHeight="1">
      <c r="A89" s="29"/>
      <c r="B89" s="42"/>
      <c r="C89" s="60"/>
      <c r="D89" s="61"/>
      <c r="E89" s="62">
        <f t="shared" si="15"/>
        <v>0</v>
      </c>
      <c r="F89" s="61"/>
      <c r="G89" s="62">
        <f t="shared" si="16"/>
        <v>0</v>
      </c>
      <c r="H89" s="62" t="str">
        <f t="shared" si="11"/>
        <v>-</v>
      </c>
      <c r="I89" s="29"/>
      <c r="J89" s="61"/>
      <c r="K89" s="62" t="str">
        <f t="shared" si="12"/>
        <v>-</v>
      </c>
      <c r="L89" s="29"/>
      <c r="M89" s="29"/>
      <c r="N89" s="29"/>
      <c r="O89" s="29"/>
      <c r="P89" s="44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2.0" customHeight="1">
      <c r="A90" s="29"/>
      <c r="B90" s="42"/>
      <c r="C90" s="60" t="s">
        <v>33</v>
      </c>
      <c r="D90" s="61">
        <f>+D27-SUM(D80:D89)</f>
        <v>0.01</v>
      </c>
      <c r="E90" s="62">
        <f t="shared" si="15"/>
        <v>0.00008594757198</v>
      </c>
      <c r="F90" s="61">
        <f>+F27-SUM(F80:F89)</f>
        <v>0.06</v>
      </c>
      <c r="G90" s="62">
        <f t="shared" si="16"/>
        <v>0.0006702412869</v>
      </c>
      <c r="H90" s="62">
        <f t="shared" si="11"/>
        <v>-0.8333333333</v>
      </c>
      <c r="I90" s="29"/>
      <c r="J90" s="61">
        <f>+J27-SUM(J80:J89)</f>
        <v>0.24</v>
      </c>
      <c r="K90" s="62">
        <f t="shared" si="12"/>
        <v>-0.9583333333</v>
      </c>
      <c r="L90" s="29"/>
      <c r="M90" s="29"/>
      <c r="N90" s="29"/>
      <c r="O90" s="29"/>
      <c r="P90" s="44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2.0" customHeight="1">
      <c r="A91" s="29"/>
      <c r="B91" s="42"/>
      <c r="C91" s="53" t="s">
        <v>37</v>
      </c>
      <c r="D91" s="54">
        <f>+D79+D67</f>
        <v>308.41</v>
      </c>
      <c r="E91" s="54"/>
      <c r="F91" s="54">
        <f>+F79+F67</f>
        <v>233.97</v>
      </c>
      <c r="G91" s="54"/>
      <c r="H91" s="55">
        <f t="shared" si="11"/>
        <v>0.3181604479</v>
      </c>
      <c r="I91" s="29"/>
      <c r="J91" s="54">
        <f>+J79+J67</f>
        <v>216.25</v>
      </c>
      <c r="K91" s="55">
        <f t="shared" si="12"/>
        <v>0.4261734104</v>
      </c>
      <c r="L91" s="29"/>
      <c r="M91" s="29"/>
      <c r="N91" s="29"/>
      <c r="O91" s="29"/>
      <c r="P91" s="44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2.0" customHeight="1">
      <c r="A92" s="29"/>
      <c r="B92" s="42"/>
      <c r="C92" s="45"/>
      <c r="D92" s="45"/>
      <c r="E92" s="45"/>
      <c r="F92" s="45"/>
      <c r="G92" s="45"/>
      <c r="H92" s="45"/>
      <c r="I92" s="29"/>
      <c r="J92" s="29"/>
      <c r="K92" s="29"/>
      <c r="L92" s="29"/>
      <c r="M92" s="29"/>
      <c r="N92" s="29"/>
      <c r="O92" s="29"/>
      <c r="P92" s="44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2.0" customHeight="1">
      <c r="A93" s="29"/>
      <c r="B93" s="42"/>
      <c r="C93" s="50" t="s">
        <v>39</v>
      </c>
      <c r="D93" s="45"/>
      <c r="E93" s="45"/>
      <c r="F93" s="45"/>
      <c r="G93" s="45"/>
      <c r="H93" s="45"/>
      <c r="I93" s="29"/>
      <c r="J93" s="29"/>
      <c r="K93" s="29"/>
      <c r="L93" s="29"/>
      <c r="M93" s="29"/>
      <c r="N93" s="29"/>
      <c r="O93" s="29"/>
      <c r="P93" s="44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2.0" customHeight="1">
      <c r="A94" s="29"/>
      <c r="B94" s="42"/>
      <c r="C94" s="50" t="s">
        <v>40</v>
      </c>
      <c r="D94" s="45"/>
      <c r="E94" s="45"/>
      <c r="F94" s="45"/>
      <c r="G94" s="45"/>
      <c r="H94" s="45"/>
      <c r="I94" s="29"/>
      <c r="J94" s="29"/>
      <c r="K94" s="29"/>
      <c r="L94" s="29"/>
      <c r="M94" s="29"/>
      <c r="N94" s="29"/>
      <c r="O94" s="29"/>
      <c r="P94" s="44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2.0" customHeight="1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44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2.0" customHeight="1">
      <c r="A96" s="29"/>
      <c r="B96" s="68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70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2.0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2.0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2.0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2.0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2.0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2.0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2.0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2.0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2.0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2.0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2.0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2.0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2.0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2.0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2.0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2.0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2.0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2.0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2.0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2.0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2.0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2.0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2.0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2.0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2.0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2.0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2.0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2.0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2.0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2.0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2.0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2.0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2.0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2.0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2.0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2.0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2.0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2.0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2.0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2.0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2.0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2.0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2.0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2.0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2.0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2.0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2.0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2.0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2.0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2.0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2.0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2.0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2.0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2.0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2.0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2.0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2.0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2.0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2.0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2.0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2.0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2.0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2.0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2.0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2.0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2.0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2.0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2.0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2.0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2.0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2.0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2.0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2.0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2.0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2.0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2.0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2.0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2.0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2.0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2.0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2.0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2.0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2.0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2.0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2.0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2.0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2.0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2.0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2.0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2.0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2.0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2.0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2.0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2.0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2.0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2.0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2.0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2.0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2.0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2.0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2.0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2.0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2.0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2.0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2.0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2.0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2.0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2.0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2.0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2.0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2.0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2.0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2.0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2.0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2.0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2.0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2.0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2.0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2.0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2.0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2.0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2.0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2.0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2.0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2.0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2.0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2.0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2.0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2.0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2.0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2.0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2.0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2.0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2.0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2.0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2.0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2.0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2.0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2.0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2.0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2.0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2.0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2.0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2.0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2.0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2.0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2.0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2.0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2.0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2.0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2.0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2.0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2.0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2.0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2.0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2.0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2.0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2.0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2.0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2.0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2.0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2.0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2.0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2.0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2.0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2.0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2.0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2.0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2.0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2.0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2.0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2.0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2.0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2.0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2.0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2.0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2.0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2.0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2.0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2.0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2.0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2.0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2.0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2.0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2.0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2.0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2.0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2.0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2.0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2.0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2.0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2.0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2.0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2.0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2.0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2.0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2.0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2.0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2.0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2.0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2.0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2.0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2.0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2.0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2.0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2.0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2.0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2.0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2.0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2.0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2.0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2.0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2.0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2.0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2.0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2.0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2.0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2.0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2.0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2.0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2.0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2.0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2.0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2.0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2.0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2.0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2.0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2.0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2.0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2.0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2.0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2.0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2.0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2.0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2.0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2.0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2.0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2.0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2.0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2.0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2.0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2.0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2.0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2.0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2.0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2.0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2.0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2.0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2.0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2.0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2.0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2.0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2.0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2.0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2.0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2.0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2.0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2.0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2.0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2.0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2.0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2.0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2.0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2.0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2.0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2.0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2.0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2.0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2.0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2.0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2.0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2.0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2.0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2.0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2.0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2.0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2.0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2.0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2.0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2.0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2.0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2.0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2.0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2.0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2.0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2.0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2.0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2.0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2.0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2.0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2.0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2.0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2.0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2.0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2.0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2.0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2.0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2.0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2.0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2.0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2.0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2.0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2.0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2.0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2.0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2.0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2.0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2.0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2.0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2.0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2.0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2.0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2.0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2.0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2.0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2.0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2.0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2.0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2.0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2.0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2.0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2.0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2.0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2.0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2.0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2.0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2.0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2.0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2.0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2.0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2.0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2.0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2.0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2.0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2.0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2.0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2.0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2.0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2.0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2.0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2.0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2.0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2.0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2.0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2.0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2.0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2.0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2.0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2.0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2.0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2.0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2.0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2.0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2.0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2.0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2.0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2.0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2.0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2.0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2.0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2.0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2.0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2.0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2.0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2.0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2.0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2.0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2.0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2.0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2.0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2.0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2.0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2.0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2.0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2.0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2.0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2.0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2.0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2.0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2.0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2.0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2.0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2.0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2.0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2.0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2.0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2.0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2.0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2.0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2.0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2.0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2.0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2.0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2.0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2.0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2.0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2.0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2.0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2.0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2.0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2.0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2.0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2.0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2.0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2.0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2.0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2.0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2.0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2.0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2.0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2.0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2.0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2.0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2.0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2.0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2.0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2.0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2.0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2.0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2.0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2.0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2.0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2.0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2.0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2.0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2.0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2.0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2.0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2.0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2.0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2.0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2.0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2.0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2.0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2.0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2.0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2.0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2.0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2.0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2.0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2.0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2.0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2.0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2.0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2.0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2.0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2.0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2.0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2.0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2.0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2.0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2.0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2.0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2.0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2.0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2.0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2.0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2.0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2.0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2.0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2.0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2.0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2.0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2.0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2.0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2.0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2.0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2.0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2.0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2.0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2.0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2.0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2.0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2.0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2.0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2.0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2.0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2.0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2.0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2.0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2.0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2.0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2.0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2.0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2.0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2.0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2.0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2.0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2.0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2.0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2.0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2.0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2.0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2.0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2.0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2.0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2.0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2.0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2.0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2.0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2.0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2.0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2.0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2.0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2.0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2.0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2.0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2.0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2.0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2.0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2.0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2.0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2.0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2.0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2.0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2.0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2.0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2.0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2.0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2.0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2.0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2.0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2.0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2.0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2.0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2.0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2.0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2.0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2.0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2.0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2.0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2.0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2.0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2.0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2.0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2.0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2.0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2.0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2.0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2.0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2.0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2.0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2.0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2.0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2.0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2.0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2.0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2.0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2.0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2.0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2.0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2.0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2.0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2.0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2.0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2.0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2.0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2.0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2.0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2.0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2.0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2.0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2.0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2.0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2.0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2.0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2.0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2.0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2.0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2.0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2.0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2.0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2.0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2.0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2.0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2.0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2.0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2.0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2.0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2.0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2.0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2.0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2.0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2.0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2.0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2.0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2.0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2.0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2.0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2.0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2.0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2.0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2.0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2.0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2.0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2.0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2.0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2.0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2.0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2.0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2.0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2.0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2.0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2.0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2.0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2.0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2.0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2.0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2.0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2.0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2.0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2.0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2.0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2.0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2.0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2.0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2.0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2.0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2.0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2.0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2.0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2.0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2.0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2.0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2.0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2.0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2.0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2.0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2.0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2.0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2.0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2.0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2.0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2.0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2.0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2.0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2.0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2.0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2.0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2.0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2.0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2.0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2.0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2.0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2.0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2.0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2.0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2.0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2.0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2.0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2.0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2.0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2.0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2.0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2.0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2.0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2.0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2.0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2.0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2.0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2.0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2.0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2.0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2.0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2.0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2.0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2.0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2.0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2.0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2.0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2.0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2.0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2.0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2.0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2.0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2.0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2.0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2.0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2.0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2.0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2.0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2.0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2.0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2.0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2.0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2.0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2.0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2.0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2.0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2.0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2.0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2.0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2.0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2.0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2.0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2.0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2.0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2.0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2.0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2.0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2.0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2.0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2.0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2.0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2.0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2.0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2.0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2.0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2.0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2.0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2.0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2.0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2.0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2.0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2.0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2.0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2.0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2.0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2.0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2.0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2.0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2.0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2.0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2.0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2.0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2.0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2.0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2.0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2.0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2.0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2.0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2.0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2.0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2.0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2.0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2.0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2.0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2.0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2.0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2.0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2.0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2.0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2.0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2.0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2.0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2.0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2.0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2.0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2.0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2.0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2.0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2.0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2.0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2.0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2.0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2.0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2.0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2.0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2.0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2.0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2.0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2.0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2.0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2.0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2.0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2.0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2.0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2.0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2.0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2.0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2.0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2.0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2.0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2.0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2.0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2.0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2.0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2.0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2.0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2.0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2.0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2.0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2.0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2.0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2.0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2.0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2.0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2.0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2.0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2.0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2.0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2.0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2.0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2.0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2.0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2.0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2.0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2.0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2.0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2.0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2.0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2.0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2.0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2.0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2.0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2.0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2.0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2.0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2.0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2.0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2.0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2.0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2.0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2.0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2.0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2.0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2.0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2.0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2.0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2.0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2.0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2.0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2.0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2.0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2.0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2.0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2.0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2.0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2.0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2.0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2.0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2.0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2.0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2.0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2.0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2.0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2.0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2.0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2.0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2.0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2.0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2.0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2.0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2.0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2.0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2.0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2.0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2.0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2.0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2.0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2.0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2.0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2.0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2.0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2.0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2.0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2.0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2.0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2.0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2.0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2.0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2.0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2.0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2.0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2.0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2.0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2.0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2.0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2.0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2.0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2.0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2.0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2.0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2.0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2.0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2.0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2.0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2.0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2.0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2.0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2.0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2.0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2.0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2.0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2.0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2.0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2.0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2.0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2.0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2.0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2.0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2.0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2.0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2.0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2.0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2.0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2.0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2.0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2.0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2.0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2.0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2.0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2.0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2.0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9">
    <mergeCell ref="C63:H63"/>
    <mergeCell ref="C64:H64"/>
    <mergeCell ref="B2:P3"/>
    <mergeCell ref="J10:O10"/>
    <mergeCell ref="C11:H11"/>
    <mergeCell ref="J11:O11"/>
    <mergeCell ref="C12:H12"/>
    <mergeCell ref="C40:H40"/>
    <mergeCell ref="C41:H41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4" width="12.71"/>
    <col customWidth="1" min="5" max="5" width="4.29"/>
    <col customWidth="1" min="6" max="6" width="23.86"/>
    <col customWidth="1" min="7" max="16" width="12.71"/>
    <col customWidth="1" min="17" max="26" width="8.71"/>
  </cols>
  <sheetData>
    <row r="1" ht="9.0" customHeight="1">
      <c r="A1" s="29"/>
      <c r="B1" s="29"/>
      <c r="C1" s="30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ht="12.0" customHeight="1">
      <c r="A2" s="29"/>
      <c r="B2" s="31" t="s">
        <v>75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2.0" customHeight="1">
      <c r="A3" s="29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ht="12.0" customHeight="1">
      <c r="A4" s="29"/>
      <c r="B4" s="37"/>
      <c r="C4" s="29"/>
      <c r="D4" s="29"/>
      <c r="E4" s="29"/>
      <c r="F4" s="29"/>
      <c r="G4" s="37"/>
      <c r="H4" s="29"/>
      <c r="I4" s="29"/>
      <c r="J4" s="29"/>
      <c r="K4" s="29"/>
      <c r="L4" s="37"/>
      <c r="M4" s="37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2.0" customHeight="1">
      <c r="A5" s="29"/>
      <c r="B5" s="37"/>
      <c r="C5" s="29"/>
      <c r="D5" s="29"/>
      <c r="E5" s="29"/>
      <c r="F5" s="29"/>
      <c r="G5" s="37"/>
      <c r="H5" s="29"/>
      <c r="I5" s="29"/>
      <c r="J5" s="29"/>
      <c r="K5" s="29"/>
      <c r="L5" s="37"/>
      <c r="M5" s="37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2.0" customHeight="1">
      <c r="A6" s="29"/>
      <c r="B6" s="29" t="s">
        <v>76</v>
      </c>
      <c r="C6" s="29"/>
      <c r="D6" s="29"/>
      <c r="E6" s="29"/>
      <c r="F6" s="7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12.0" customHeight="1">
      <c r="A7" s="29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2.0" customHeight="1">
      <c r="A8" s="29"/>
      <c r="B8" s="42"/>
      <c r="C8" s="29"/>
      <c r="D8" s="29"/>
      <c r="E8" s="29"/>
      <c r="F8" s="29"/>
      <c r="G8" s="29"/>
      <c r="H8" s="29"/>
      <c r="I8" s="43"/>
      <c r="J8" s="43"/>
      <c r="K8" s="43"/>
      <c r="L8" s="43"/>
      <c r="M8" s="43"/>
      <c r="N8" s="43"/>
      <c r="O8" s="43"/>
      <c r="P8" s="44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2.0" customHeight="1">
      <c r="A9" s="29"/>
      <c r="B9" s="42"/>
      <c r="C9" s="29"/>
      <c r="D9" s="29"/>
      <c r="E9" s="29"/>
      <c r="F9" s="43" t="s">
        <v>11</v>
      </c>
      <c r="G9" s="43"/>
      <c r="H9" s="43"/>
      <c r="I9" s="43"/>
      <c r="J9" s="43"/>
      <c r="K9" s="43"/>
      <c r="L9" s="45"/>
      <c r="M9" s="45"/>
      <c r="N9" s="45"/>
      <c r="O9" s="45"/>
      <c r="P9" s="44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2.0" customHeight="1">
      <c r="A10" s="29"/>
      <c r="B10" s="42"/>
      <c r="C10" s="29"/>
      <c r="D10" s="29"/>
      <c r="E10" s="29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4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2.0" customHeight="1">
      <c r="A11" s="29"/>
      <c r="B11" s="42"/>
      <c r="C11" s="29"/>
      <c r="D11" s="29"/>
      <c r="E11" s="29"/>
      <c r="F11" s="46" t="s">
        <v>77</v>
      </c>
      <c r="G11" s="47"/>
      <c r="H11" s="47"/>
      <c r="I11" s="47"/>
      <c r="J11" s="47"/>
      <c r="K11" s="48"/>
      <c r="L11" s="45"/>
      <c r="M11" s="45"/>
      <c r="N11" s="45"/>
      <c r="O11" s="45"/>
      <c r="P11" s="44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2.0" customHeight="1">
      <c r="A12" s="29"/>
      <c r="B12" s="42"/>
      <c r="C12" s="29"/>
      <c r="D12" s="29"/>
      <c r="E12" s="29"/>
      <c r="F12" s="49" t="s">
        <v>14</v>
      </c>
      <c r="G12" s="47"/>
      <c r="H12" s="47"/>
      <c r="I12" s="47"/>
      <c r="J12" s="47"/>
      <c r="K12" s="48"/>
      <c r="L12" s="45"/>
      <c r="M12" s="45"/>
      <c r="N12" s="45"/>
      <c r="O12" s="45"/>
      <c r="P12" s="44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12.0" customHeight="1">
      <c r="A13" s="29"/>
      <c r="B13" s="42"/>
      <c r="C13" s="29"/>
      <c r="D13" s="29"/>
      <c r="E13" s="29"/>
      <c r="F13" s="50"/>
      <c r="G13" s="50"/>
      <c r="H13" s="50"/>
      <c r="I13" s="50"/>
      <c r="J13" s="50"/>
      <c r="K13" s="50"/>
      <c r="L13" s="45"/>
      <c r="M13" s="45"/>
      <c r="N13" s="45"/>
      <c r="O13" s="45"/>
      <c r="P13" s="44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12.0" customHeight="1">
      <c r="A14" s="29"/>
      <c r="B14" s="42"/>
      <c r="C14" s="29"/>
      <c r="D14" s="29"/>
      <c r="E14" s="29"/>
      <c r="F14" s="51" t="s">
        <v>15</v>
      </c>
      <c r="G14" s="51" t="s">
        <v>16</v>
      </c>
      <c r="H14" s="51" t="s">
        <v>17</v>
      </c>
      <c r="I14" s="51" t="s">
        <v>18</v>
      </c>
      <c r="J14" s="51" t="s">
        <v>17</v>
      </c>
      <c r="K14" s="51" t="s">
        <v>19</v>
      </c>
      <c r="L14" s="45"/>
      <c r="M14" s="51" t="s">
        <v>20</v>
      </c>
      <c r="N14" s="51" t="s">
        <v>21</v>
      </c>
      <c r="O14" s="45"/>
      <c r="P14" s="44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2.0" customHeight="1">
      <c r="A15" s="29"/>
      <c r="B15" s="42"/>
      <c r="C15" s="29"/>
      <c r="D15" s="29"/>
      <c r="E15" s="29"/>
      <c r="F15" s="53" t="s">
        <v>22</v>
      </c>
      <c r="G15" s="54">
        <f>+SUM(G16:G26)</f>
        <v>1.36</v>
      </c>
      <c r="H15" s="55">
        <f>1-H27</f>
        <v>0.03466734642</v>
      </c>
      <c r="I15" s="54">
        <f>+SUM(I16:I26)</f>
        <v>0.51</v>
      </c>
      <c r="J15" s="54"/>
      <c r="K15" s="55">
        <f t="shared" ref="K15:K25" si="1">+IFERROR(G15/I15-1, "-")</f>
        <v>1.666666667</v>
      </c>
      <c r="L15" s="45"/>
      <c r="M15" s="54">
        <f>+SUM(M16:M26)</f>
        <v>0.93</v>
      </c>
      <c r="N15" s="55">
        <f t="shared" ref="N15:N32" si="2">+IFERROR(G15/M15-1, "-")</f>
        <v>0.4623655914</v>
      </c>
      <c r="O15" s="45"/>
      <c r="P15" s="44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2.0" customHeight="1">
      <c r="A16" s="29"/>
      <c r="B16" s="42"/>
      <c r="C16" s="29"/>
      <c r="D16" s="29"/>
      <c r="E16" s="29"/>
      <c r="F16" s="60" t="s">
        <v>23</v>
      </c>
      <c r="G16" s="61">
        <v>1.01</v>
      </c>
      <c r="H16" s="62">
        <f t="shared" ref="H16:H25" si="3">+G16/G$15</f>
        <v>0.7426470588</v>
      </c>
      <c r="I16" s="61">
        <v>0.5</v>
      </c>
      <c r="J16" s="62">
        <f t="shared" ref="J16:J25" si="4">+I16/I$15</f>
        <v>0.9803921569</v>
      </c>
      <c r="K16" s="62">
        <f t="shared" si="1"/>
        <v>1.02</v>
      </c>
      <c r="L16" s="45"/>
      <c r="M16" s="61">
        <v>0.93</v>
      </c>
      <c r="N16" s="62">
        <f t="shared" si="2"/>
        <v>0.08602150538</v>
      </c>
      <c r="O16" s="45"/>
      <c r="P16" s="44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2.0" customHeight="1">
      <c r="A17" s="29"/>
      <c r="B17" s="42"/>
      <c r="C17" s="29"/>
      <c r="D17" s="29"/>
      <c r="E17" s="29"/>
      <c r="F17" s="60" t="s">
        <v>29</v>
      </c>
      <c r="G17" s="61">
        <v>0.25</v>
      </c>
      <c r="H17" s="62">
        <f t="shared" si="3"/>
        <v>0.1838235294</v>
      </c>
      <c r="I17" s="61"/>
      <c r="J17" s="62">
        <f t="shared" si="4"/>
        <v>0</v>
      </c>
      <c r="K17" s="62" t="str">
        <f t="shared" si="1"/>
        <v>-</v>
      </c>
      <c r="L17" s="45"/>
      <c r="M17" s="61"/>
      <c r="N17" s="62" t="str">
        <f t="shared" si="2"/>
        <v>-</v>
      </c>
      <c r="O17" s="45"/>
      <c r="P17" s="44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2.0" customHeight="1">
      <c r="A18" s="29"/>
      <c r="B18" s="42"/>
      <c r="C18" s="29"/>
      <c r="D18" s="29"/>
      <c r="E18" s="29"/>
      <c r="F18" s="60" t="s">
        <v>24</v>
      </c>
      <c r="G18" s="61">
        <v>0.06</v>
      </c>
      <c r="H18" s="62">
        <f t="shared" si="3"/>
        <v>0.04411764706</v>
      </c>
      <c r="I18" s="61"/>
      <c r="J18" s="62">
        <f t="shared" si="4"/>
        <v>0</v>
      </c>
      <c r="K18" s="62" t="str">
        <f t="shared" si="1"/>
        <v>-</v>
      </c>
      <c r="L18" s="45"/>
      <c r="M18" s="61"/>
      <c r="N18" s="62" t="str">
        <f t="shared" si="2"/>
        <v>-</v>
      </c>
      <c r="O18" s="45"/>
      <c r="P18" s="44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2.0" customHeight="1">
      <c r="A19" s="29"/>
      <c r="B19" s="42"/>
      <c r="C19" s="29"/>
      <c r="D19" s="29"/>
      <c r="E19" s="29"/>
      <c r="F19" s="60" t="s">
        <v>32</v>
      </c>
      <c r="G19" s="61">
        <v>0.02</v>
      </c>
      <c r="H19" s="62">
        <f t="shared" si="3"/>
        <v>0.01470588235</v>
      </c>
      <c r="I19" s="61"/>
      <c r="J19" s="62">
        <f t="shared" si="4"/>
        <v>0</v>
      </c>
      <c r="K19" s="62" t="str">
        <f t="shared" si="1"/>
        <v>-</v>
      </c>
      <c r="L19" s="45"/>
      <c r="M19" s="61"/>
      <c r="N19" s="62" t="str">
        <f t="shared" si="2"/>
        <v>-</v>
      </c>
      <c r="O19" s="45"/>
      <c r="P19" s="44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2.0" customHeight="1">
      <c r="A20" s="29"/>
      <c r="B20" s="42"/>
      <c r="C20" s="29"/>
      <c r="D20" s="29"/>
      <c r="E20" s="29"/>
      <c r="F20" s="60"/>
      <c r="G20" s="61"/>
      <c r="H20" s="62">
        <f t="shared" si="3"/>
        <v>0</v>
      </c>
      <c r="I20" s="61"/>
      <c r="J20" s="62">
        <f t="shared" si="4"/>
        <v>0</v>
      </c>
      <c r="K20" s="62" t="str">
        <f t="shared" si="1"/>
        <v>-</v>
      </c>
      <c r="L20" s="29"/>
      <c r="M20" s="61"/>
      <c r="N20" s="62" t="str">
        <f t="shared" si="2"/>
        <v>-</v>
      </c>
      <c r="O20" s="29"/>
      <c r="P20" s="44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2.0" customHeight="1">
      <c r="A21" s="29"/>
      <c r="B21" s="42"/>
      <c r="C21" s="29"/>
      <c r="D21" s="29"/>
      <c r="E21" s="29"/>
      <c r="F21" s="60"/>
      <c r="G21" s="61"/>
      <c r="H21" s="62">
        <f t="shared" si="3"/>
        <v>0</v>
      </c>
      <c r="I21" s="61"/>
      <c r="J21" s="62">
        <f t="shared" si="4"/>
        <v>0</v>
      </c>
      <c r="K21" s="62" t="str">
        <f t="shared" si="1"/>
        <v>-</v>
      </c>
      <c r="L21" s="29"/>
      <c r="M21" s="61"/>
      <c r="N21" s="62" t="str">
        <f t="shared" si="2"/>
        <v>-</v>
      </c>
      <c r="O21" s="29"/>
      <c r="P21" s="44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2.0" customHeight="1">
      <c r="A22" s="29"/>
      <c r="B22" s="42"/>
      <c r="C22" s="29"/>
      <c r="D22" s="29"/>
      <c r="E22" s="29"/>
      <c r="F22" s="60"/>
      <c r="G22" s="61"/>
      <c r="H22" s="62">
        <f t="shared" si="3"/>
        <v>0</v>
      </c>
      <c r="I22" s="61"/>
      <c r="J22" s="62">
        <f t="shared" si="4"/>
        <v>0</v>
      </c>
      <c r="K22" s="62" t="str">
        <f t="shared" si="1"/>
        <v>-</v>
      </c>
      <c r="L22" s="29"/>
      <c r="M22" s="61"/>
      <c r="N22" s="62" t="str">
        <f t="shared" si="2"/>
        <v>-</v>
      </c>
      <c r="O22" s="29"/>
      <c r="P22" s="44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2.0" customHeight="1">
      <c r="A23" s="29"/>
      <c r="B23" s="42"/>
      <c r="C23" s="29"/>
      <c r="D23" s="29"/>
      <c r="E23" s="29"/>
      <c r="F23" s="60"/>
      <c r="G23" s="61"/>
      <c r="H23" s="62">
        <f t="shared" si="3"/>
        <v>0</v>
      </c>
      <c r="I23" s="61"/>
      <c r="J23" s="62">
        <f t="shared" si="4"/>
        <v>0</v>
      </c>
      <c r="K23" s="62" t="str">
        <f t="shared" si="1"/>
        <v>-</v>
      </c>
      <c r="L23" s="29"/>
      <c r="M23" s="61"/>
      <c r="N23" s="62" t="str">
        <f t="shared" si="2"/>
        <v>-</v>
      </c>
      <c r="O23" s="29"/>
      <c r="P23" s="44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2.0" customHeight="1">
      <c r="A24" s="29"/>
      <c r="B24" s="42"/>
      <c r="C24" s="29"/>
      <c r="D24" s="29"/>
      <c r="E24" s="29"/>
      <c r="F24" s="60"/>
      <c r="G24" s="61"/>
      <c r="H24" s="62">
        <f t="shared" si="3"/>
        <v>0</v>
      </c>
      <c r="I24" s="61"/>
      <c r="J24" s="62">
        <f t="shared" si="4"/>
        <v>0</v>
      </c>
      <c r="K24" s="62" t="str">
        <f t="shared" si="1"/>
        <v>-</v>
      </c>
      <c r="L24" s="29"/>
      <c r="M24" s="61"/>
      <c r="N24" s="62" t="str">
        <f t="shared" si="2"/>
        <v>-</v>
      </c>
      <c r="O24" s="29"/>
      <c r="P24" s="44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2.0" customHeight="1">
      <c r="A25" s="29"/>
      <c r="B25" s="42"/>
      <c r="C25" s="29"/>
      <c r="D25" s="29"/>
      <c r="E25" s="29"/>
      <c r="F25" s="60" t="s">
        <v>33</v>
      </c>
      <c r="G25" s="61">
        <v>0.02</v>
      </c>
      <c r="H25" s="62">
        <f t="shared" si="3"/>
        <v>0.01470588235</v>
      </c>
      <c r="I25" s="61">
        <v>0.01</v>
      </c>
      <c r="J25" s="62">
        <f t="shared" si="4"/>
        <v>0.01960784314</v>
      </c>
      <c r="K25" s="62">
        <f t="shared" si="1"/>
        <v>1</v>
      </c>
      <c r="L25" s="29"/>
      <c r="M25" s="61">
        <v>0.0</v>
      </c>
      <c r="N25" s="62" t="str">
        <f t="shared" si="2"/>
        <v>-</v>
      </c>
      <c r="O25" s="29"/>
      <c r="P25" s="44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2.0" customHeight="1">
      <c r="A26" s="29"/>
      <c r="B26" s="42"/>
      <c r="C26" s="29"/>
      <c r="D26" s="29"/>
      <c r="E26" s="29"/>
      <c r="F26" s="60"/>
      <c r="G26" s="61"/>
      <c r="H26" s="61"/>
      <c r="I26" s="61"/>
      <c r="J26" s="61"/>
      <c r="K26" s="61"/>
      <c r="L26" s="29"/>
      <c r="M26" s="61"/>
      <c r="N26" s="61" t="str">
        <f t="shared" si="2"/>
        <v>-</v>
      </c>
      <c r="O26" s="29"/>
      <c r="P26" s="44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2.0" customHeight="1">
      <c r="A27" s="29"/>
      <c r="B27" s="42"/>
      <c r="C27" s="29"/>
      <c r="D27" s="29"/>
      <c r="E27" s="29"/>
      <c r="F27" s="53" t="s">
        <v>34</v>
      </c>
      <c r="G27" s="54">
        <f>+SUM(G28:G31)</f>
        <v>37.87</v>
      </c>
      <c r="H27" s="55">
        <f>+G27/G32</f>
        <v>0.9653326536</v>
      </c>
      <c r="I27" s="54">
        <f>+SUM(I28:I31)</f>
        <v>35.36</v>
      </c>
      <c r="J27" s="54"/>
      <c r="K27" s="55">
        <f t="shared" ref="K27:K32" si="5">+IFERROR(G27/I27-1, "-")</f>
        <v>0.0709841629</v>
      </c>
      <c r="L27" s="29"/>
      <c r="M27" s="54">
        <f>+SUM(M28:M31)</f>
        <v>27.36</v>
      </c>
      <c r="N27" s="55">
        <f t="shared" si="2"/>
        <v>0.3841374269</v>
      </c>
      <c r="O27" s="29"/>
      <c r="P27" s="44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2.0" customHeight="1">
      <c r="A28" s="29"/>
      <c r="B28" s="42"/>
      <c r="C28" s="29"/>
      <c r="D28" s="29"/>
      <c r="E28" s="29"/>
      <c r="F28" s="60" t="s">
        <v>35</v>
      </c>
      <c r="G28" s="61">
        <v>37.87</v>
      </c>
      <c r="H28" s="62">
        <f t="shared" ref="H28:H31" si="6">+G28/G$27</f>
        <v>1</v>
      </c>
      <c r="I28" s="61">
        <v>35.36</v>
      </c>
      <c r="J28" s="62">
        <f t="shared" ref="J28:J31" si="7">+I28/I$27</f>
        <v>1</v>
      </c>
      <c r="K28" s="62">
        <f t="shared" si="5"/>
        <v>0.0709841629</v>
      </c>
      <c r="L28" s="29"/>
      <c r="M28" s="61">
        <v>27.36</v>
      </c>
      <c r="N28" s="62">
        <f t="shared" si="2"/>
        <v>0.3841374269</v>
      </c>
      <c r="O28" s="29"/>
      <c r="P28" s="44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2.0" customHeight="1">
      <c r="A29" s="29"/>
      <c r="B29" s="42"/>
      <c r="C29" s="29"/>
      <c r="D29" s="29"/>
      <c r="E29" s="29"/>
      <c r="F29" s="60"/>
      <c r="G29" s="61"/>
      <c r="H29" s="62">
        <f t="shared" si="6"/>
        <v>0</v>
      </c>
      <c r="I29" s="61"/>
      <c r="J29" s="62">
        <f t="shared" si="7"/>
        <v>0</v>
      </c>
      <c r="K29" s="62" t="str">
        <f t="shared" si="5"/>
        <v>-</v>
      </c>
      <c r="L29" s="29"/>
      <c r="M29" s="61"/>
      <c r="N29" s="62" t="str">
        <f t="shared" si="2"/>
        <v>-</v>
      </c>
      <c r="O29" s="29"/>
      <c r="P29" s="44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2.0" customHeight="1">
      <c r="A30" s="29"/>
      <c r="B30" s="42"/>
      <c r="C30" s="29"/>
      <c r="D30" s="29"/>
      <c r="E30" s="29"/>
      <c r="F30" s="60"/>
      <c r="G30" s="61"/>
      <c r="H30" s="62">
        <f t="shared" si="6"/>
        <v>0</v>
      </c>
      <c r="I30" s="61"/>
      <c r="J30" s="62">
        <f t="shared" si="7"/>
        <v>0</v>
      </c>
      <c r="K30" s="62" t="str">
        <f t="shared" si="5"/>
        <v>-</v>
      </c>
      <c r="L30" s="29"/>
      <c r="M30" s="61"/>
      <c r="N30" s="62" t="str">
        <f t="shared" si="2"/>
        <v>-</v>
      </c>
      <c r="O30" s="29"/>
      <c r="P30" s="44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2.0" customHeight="1">
      <c r="A31" s="29"/>
      <c r="B31" s="42"/>
      <c r="C31" s="29"/>
      <c r="D31" s="29"/>
      <c r="E31" s="29"/>
      <c r="F31" s="60"/>
      <c r="G31" s="61"/>
      <c r="H31" s="62">
        <f t="shared" si="6"/>
        <v>0</v>
      </c>
      <c r="I31" s="61"/>
      <c r="J31" s="62">
        <f t="shared" si="7"/>
        <v>0</v>
      </c>
      <c r="K31" s="62" t="str">
        <f t="shared" si="5"/>
        <v>-</v>
      </c>
      <c r="L31" s="29"/>
      <c r="M31" s="61"/>
      <c r="N31" s="62" t="str">
        <f t="shared" si="2"/>
        <v>-</v>
      </c>
      <c r="O31" s="29"/>
      <c r="P31" s="44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2.0" customHeight="1">
      <c r="A32" s="29"/>
      <c r="B32" s="42"/>
      <c r="C32" s="29"/>
      <c r="D32" s="29"/>
      <c r="E32" s="29"/>
      <c r="F32" s="53" t="s">
        <v>37</v>
      </c>
      <c r="G32" s="54">
        <f>+G27+G15</f>
        <v>39.23</v>
      </c>
      <c r="H32" s="54"/>
      <c r="I32" s="54">
        <f>+I27+I15</f>
        <v>35.87</v>
      </c>
      <c r="J32" s="54"/>
      <c r="K32" s="55">
        <f t="shared" si="5"/>
        <v>0.09367159186</v>
      </c>
      <c r="L32" s="29"/>
      <c r="M32" s="54">
        <f>+M27+M15</f>
        <v>28.29</v>
      </c>
      <c r="N32" s="55">
        <f t="shared" si="2"/>
        <v>0.3867090845</v>
      </c>
      <c r="O32" s="29"/>
      <c r="P32" s="44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2.0" customHeight="1">
      <c r="A33" s="29"/>
      <c r="B33" s="42"/>
      <c r="C33" s="29"/>
      <c r="D33" s="29"/>
      <c r="E33" s="29"/>
      <c r="F33" s="45"/>
      <c r="G33" s="67">
        <f>+G32/G34</f>
        <v>0.1272008041</v>
      </c>
      <c r="H33" s="45"/>
      <c r="I33" s="45"/>
      <c r="J33" s="45"/>
      <c r="K33" s="45"/>
      <c r="L33" s="29"/>
      <c r="M33" s="29"/>
      <c r="N33" s="29"/>
      <c r="O33" s="29"/>
      <c r="P33" s="44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0" customHeight="1">
      <c r="A34" s="29"/>
      <c r="B34" s="42"/>
      <c r="C34" s="29"/>
      <c r="D34" s="29"/>
      <c r="E34" s="29"/>
      <c r="F34" s="45" t="s">
        <v>39</v>
      </c>
      <c r="G34" s="72">
        <f>+'Macro Región Oriente'!D32</f>
        <v>308.41</v>
      </c>
      <c r="H34" s="45"/>
      <c r="I34" s="45"/>
      <c r="J34" s="45"/>
      <c r="K34" s="45"/>
      <c r="L34" s="29"/>
      <c r="M34" s="29"/>
      <c r="N34" s="29"/>
      <c r="O34" s="29"/>
      <c r="P34" s="44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0" customHeight="1">
      <c r="A35" s="29"/>
      <c r="B35" s="42"/>
      <c r="C35" s="29"/>
      <c r="D35" s="29"/>
      <c r="E35" s="29"/>
      <c r="F35" s="45" t="s">
        <v>40</v>
      </c>
      <c r="G35" s="45"/>
      <c r="H35" s="45"/>
      <c r="I35" s="45"/>
      <c r="J35" s="45"/>
      <c r="K35" s="45"/>
      <c r="L35" s="29"/>
      <c r="M35" s="29"/>
      <c r="N35" s="29"/>
      <c r="O35" s="29"/>
      <c r="P35" s="44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2.0" customHeight="1">
      <c r="A36" s="29"/>
      <c r="B36" s="42"/>
      <c r="C36" s="29"/>
      <c r="D36" s="29"/>
      <c r="E36" s="29"/>
      <c r="F36" s="45"/>
      <c r="G36" s="45"/>
      <c r="H36" s="45"/>
      <c r="I36" s="45"/>
      <c r="J36" s="45"/>
      <c r="K36" s="45"/>
      <c r="L36" s="29"/>
      <c r="M36" s="29"/>
      <c r="N36" s="29"/>
      <c r="O36" s="29"/>
      <c r="P36" s="44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2.0" customHeight="1">
      <c r="A37" s="29"/>
      <c r="B37" s="42"/>
      <c r="C37" s="29"/>
      <c r="D37" s="29"/>
      <c r="E37" s="29"/>
      <c r="F37" s="45"/>
      <c r="G37" s="45"/>
      <c r="H37" s="45"/>
      <c r="I37" s="45"/>
      <c r="J37" s="45"/>
      <c r="K37" s="45"/>
      <c r="L37" s="29"/>
      <c r="M37" s="29"/>
      <c r="N37" s="29"/>
      <c r="O37" s="29"/>
      <c r="P37" s="44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2.0" customHeight="1">
      <c r="A38" s="29"/>
      <c r="B38" s="42"/>
      <c r="C38" s="29"/>
      <c r="D38" s="29"/>
      <c r="E38" s="29"/>
      <c r="F38" s="43" t="s">
        <v>41</v>
      </c>
      <c r="G38" s="43"/>
      <c r="H38" s="43"/>
      <c r="I38" s="43"/>
      <c r="J38" s="43"/>
      <c r="K38" s="43"/>
      <c r="L38" s="29"/>
      <c r="M38" s="29"/>
      <c r="N38" s="29"/>
      <c r="O38" s="29"/>
      <c r="P38" s="44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2.0" customHeight="1">
      <c r="A39" s="29"/>
      <c r="B39" s="42"/>
      <c r="C39" s="29"/>
      <c r="D39" s="29"/>
      <c r="E39" s="29"/>
      <c r="F39" s="45"/>
      <c r="G39" s="45"/>
      <c r="H39" s="45"/>
      <c r="I39" s="45"/>
      <c r="J39" s="45"/>
      <c r="K39" s="45"/>
      <c r="L39" s="29"/>
      <c r="M39" s="29"/>
      <c r="N39" s="29"/>
      <c r="O39" s="29"/>
      <c r="P39" s="44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0" customHeight="1">
      <c r="A40" s="29"/>
      <c r="B40" s="42"/>
      <c r="C40" s="29"/>
      <c r="D40" s="29"/>
      <c r="E40" s="29"/>
      <c r="F40" s="46" t="s">
        <v>42</v>
      </c>
      <c r="G40" s="47"/>
      <c r="H40" s="47"/>
      <c r="I40" s="47"/>
      <c r="J40" s="47"/>
      <c r="K40" s="48"/>
      <c r="L40" s="29"/>
      <c r="M40" s="29"/>
      <c r="N40" s="29"/>
      <c r="O40" s="29"/>
      <c r="P40" s="44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0" customHeight="1">
      <c r="A41" s="29"/>
      <c r="B41" s="42"/>
      <c r="C41" s="29"/>
      <c r="D41" s="29"/>
      <c r="E41" s="29"/>
      <c r="F41" s="49" t="s">
        <v>14</v>
      </c>
      <c r="G41" s="47"/>
      <c r="H41" s="47"/>
      <c r="I41" s="47"/>
      <c r="J41" s="47"/>
      <c r="K41" s="48"/>
      <c r="L41" s="29"/>
      <c r="M41" s="29"/>
      <c r="N41" s="29"/>
      <c r="O41" s="29"/>
      <c r="P41" s="44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0" customHeight="1">
      <c r="A42" s="29"/>
      <c r="B42" s="42"/>
      <c r="C42" s="29"/>
      <c r="D42" s="29"/>
      <c r="E42" s="29"/>
      <c r="F42" s="50"/>
      <c r="G42" s="50"/>
      <c r="H42" s="50"/>
      <c r="I42" s="50"/>
      <c r="J42" s="50"/>
      <c r="K42" s="50"/>
      <c r="L42" s="29"/>
      <c r="M42" s="29"/>
      <c r="N42" s="29"/>
      <c r="O42" s="29"/>
      <c r="P42" s="44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0" customHeight="1">
      <c r="A43" s="29"/>
      <c r="B43" s="42"/>
      <c r="C43" s="29"/>
      <c r="D43" s="29"/>
      <c r="E43" s="29"/>
      <c r="F43" s="51" t="s">
        <v>43</v>
      </c>
      <c r="G43" s="51" t="s">
        <v>16</v>
      </c>
      <c r="H43" s="51" t="s">
        <v>17</v>
      </c>
      <c r="I43" s="51" t="s">
        <v>18</v>
      </c>
      <c r="J43" s="51" t="s">
        <v>17</v>
      </c>
      <c r="K43" s="51" t="s">
        <v>19</v>
      </c>
      <c r="L43" s="29"/>
      <c r="M43" s="51" t="s">
        <v>20</v>
      </c>
      <c r="N43" s="51" t="s">
        <v>21</v>
      </c>
      <c r="O43" s="29"/>
      <c r="P43" s="44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0" customHeight="1">
      <c r="A44" s="29"/>
      <c r="B44" s="42"/>
      <c r="C44" s="29"/>
      <c r="D44" s="29"/>
      <c r="E44" s="29"/>
      <c r="F44" s="60" t="s">
        <v>45</v>
      </c>
      <c r="G44" s="61">
        <v>11.77</v>
      </c>
      <c r="H44" s="62">
        <f t="shared" ref="H44:H54" si="8">+G44/G$55</f>
        <v>0.3000254907</v>
      </c>
      <c r="I44" s="61">
        <v>12.3</v>
      </c>
      <c r="J44" s="62">
        <f t="shared" ref="J44:J54" si="9">+I44/I$55</f>
        <v>0.3429049345</v>
      </c>
      <c r="K44" s="62">
        <f t="shared" ref="K44:K55" si="10">+IFERROR(G44/I44-1, "-")</f>
        <v>-0.04308943089</v>
      </c>
      <c r="L44" s="29"/>
      <c r="M44" s="61">
        <v>9.45</v>
      </c>
      <c r="N44" s="62">
        <f t="shared" ref="N44:N55" si="11">+IFERROR(G44/M44-1, "-")</f>
        <v>0.2455026455</v>
      </c>
      <c r="O44" s="29"/>
      <c r="P44" s="44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0" customHeight="1">
      <c r="A45" s="29"/>
      <c r="B45" s="42"/>
      <c r="C45" s="29"/>
      <c r="D45" s="29"/>
      <c r="E45" s="29"/>
      <c r="F45" s="60" t="s">
        <v>52</v>
      </c>
      <c r="G45" s="61">
        <v>9.94</v>
      </c>
      <c r="H45" s="62">
        <f t="shared" si="8"/>
        <v>0.2533775172</v>
      </c>
      <c r="I45" s="61">
        <v>7.97</v>
      </c>
      <c r="J45" s="62">
        <f t="shared" si="9"/>
        <v>0.2221912462</v>
      </c>
      <c r="K45" s="62">
        <f t="shared" si="10"/>
        <v>0.2471769134</v>
      </c>
      <c r="L45" s="29"/>
      <c r="M45" s="61">
        <v>4.87</v>
      </c>
      <c r="N45" s="62">
        <f t="shared" si="11"/>
        <v>1.041067762</v>
      </c>
      <c r="O45" s="29"/>
      <c r="P45" s="44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0" customHeight="1">
      <c r="A46" s="29"/>
      <c r="B46" s="42"/>
      <c r="C46" s="29"/>
      <c r="D46" s="29"/>
      <c r="E46" s="29"/>
      <c r="F46" s="60" t="s">
        <v>49</v>
      </c>
      <c r="G46" s="61">
        <v>5.56</v>
      </c>
      <c r="H46" s="62">
        <f t="shared" si="8"/>
        <v>0.1417282692</v>
      </c>
      <c r="I46" s="61">
        <v>2.57</v>
      </c>
      <c r="J46" s="62">
        <f t="shared" si="9"/>
        <v>0.07164761639</v>
      </c>
      <c r="K46" s="62">
        <f t="shared" si="10"/>
        <v>1.163424125</v>
      </c>
      <c r="L46" s="29"/>
      <c r="M46" s="61">
        <v>2.87</v>
      </c>
      <c r="N46" s="62">
        <f t="shared" si="11"/>
        <v>0.93728223</v>
      </c>
      <c r="O46" s="29"/>
      <c r="P46" s="44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0" customHeight="1">
      <c r="A47" s="29"/>
      <c r="B47" s="42"/>
      <c r="C47" s="29"/>
      <c r="D47" s="29"/>
      <c r="E47" s="29"/>
      <c r="F47" s="60" t="s">
        <v>50</v>
      </c>
      <c r="G47" s="61">
        <v>4.09</v>
      </c>
      <c r="H47" s="62">
        <f t="shared" si="8"/>
        <v>0.1042569462</v>
      </c>
      <c r="I47" s="61">
        <v>3.19</v>
      </c>
      <c r="J47" s="62">
        <f t="shared" si="9"/>
        <v>0.08893225537</v>
      </c>
      <c r="K47" s="62">
        <f t="shared" si="10"/>
        <v>0.2821316614</v>
      </c>
      <c r="L47" s="29"/>
      <c r="M47" s="61">
        <v>3.48</v>
      </c>
      <c r="N47" s="62">
        <f t="shared" si="11"/>
        <v>0.1752873563</v>
      </c>
      <c r="O47" s="29"/>
      <c r="P47" s="44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0" customHeight="1">
      <c r="A48" s="29"/>
      <c r="B48" s="42"/>
      <c r="C48" s="29"/>
      <c r="D48" s="29"/>
      <c r="E48" s="29"/>
      <c r="F48" s="60" t="s">
        <v>78</v>
      </c>
      <c r="G48" s="61">
        <v>1.76</v>
      </c>
      <c r="H48" s="62">
        <f t="shared" si="8"/>
        <v>0.04486362478</v>
      </c>
      <c r="I48" s="61">
        <v>4.52</v>
      </c>
      <c r="J48" s="62">
        <f t="shared" si="9"/>
        <v>0.1260105938</v>
      </c>
      <c r="K48" s="62">
        <f t="shared" si="10"/>
        <v>-0.610619469</v>
      </c>
      <c r="L48" s="29"/>
      <c r="M48" s="61">
        <v>3.56</v>
      </c>
      <c r="N48" s="62">
        <f t="shared" si="11"/>
        <v>-0.5056179775</v>
      </c>
      <c r="O48" s="29"/>
      <c r="P48" s="44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2.0" customHeight="1">
      <c r="A49" s="29"/>
      <c r="B49" s="42"/>
      <c r="C49" s="29"/>
      <c r="D49" s="29"/>
      <c r="E49" s="29"/>
      <c r="F49" s="60" t="s">
        <v>79</v>
      </c>
      <c r="G49" s="61">
        <v>1.12</v>
      </c>
      <c r="H49" s="62">
        <f t="shared" si="8"/>
        <v>0.0285495794</v>
      </c>
      <c r="I49" s="61">
        <v>0.64</v>
      </c>
      <c r="J49" s="62">
        <f t="shared" si="9"/>
        <v>0.01784220797</v>
      </c>
      <c r="K49" s="62">
        <f t="shared" si="10"/>
        <v>0.75</v>
      </c>
      <c r="L49" s="29"/>
      <c r="M49" s="61">
        <v>0.53</v>
      </c>
      <c r="N49" s="62">
        <f t="shared" si="11"/>
        <v>1.113207547</v>
      </c>
      <c r="O49" s="29"/>
      <c r="P49" s="44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2.0" customHeight="1">
      <c r="A50" s="29"/>
      <c r="B50" s="42"/>
      <c r="C50" s="29"/>
      <c r="D50" s="29"/>
      <c r="E50" s="29"/>
      <c r="F50" s="60" t="s">
        <v>51</v>
      </c>
      <c r="G50" s="61">
        <v>1.09</v>
      </c>
      <c r="H50" s="62">
        <f t="shared" si="8"/>
        <v>0.02778485853</v>
      </c>
      <c r="I50" s="61">
        <v>0.55</v>
      </c>
      <c r="J50" s="62">
        <f t="shared" si="9"/>
        <v>0.01533314748</v>
      </c>
      <c r="K50" s="62">
        <f t="shared" si="10"/>
        <v>0.9818181818</v>
      </c>
      <c r="L50" s="29"/>
      <c r="M50" s="61">
        <v>0.62</v>
      </c>
      <c r="N50" s="62">
        <f t="shared" si="11"/>
        <v>0.7580645161</v>
      </c>
      <c r="O50" s="29"/>
      <c r="P50" s="44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2.0" customHeight="1">
      <c r="A51" s="29"/>
      <c r="B51" s="42"/>
      <c r="C51" s="29"/>
      <c r="D51" s="29"/>
      <c r="E51" s="29"/>
      <c r="F51" s="60" t="s">
        <v>80</v>
      </c>
      <c r="G51" s="61">
        <v>0.99</v>
      </c>
      <c r="H51" s="62">
        <f t="shared" si="8"/>
        <v>0.02523578894</v>
      </c>
      <c r="I51" s="61">
        <v>0.9</v>
      </c>
      <c r="J51" s="62">
        <f t="shared" si="9"/>
        <v>0.02509060496</v>
      </c>
      <c r="K51" s="62">
        <f t="shared" si="10"/>
        <v>0.1</v>
      </c>
      <c r="L51" s="29"/>
      <c r="M51" s="61">
        <v>0.82</v>
      </c>
      <c r="N51" s="62">
        <f t="shared" si="11"/>
        <v>0.2073170732</v>
      </c>
      <c r="O51" s="29"/>
      <c r="P51" s="44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2.0" customHeight="1">
      <c r="A52" s="29"/>
      <c r="B52" s="42"/>
      <c r="C52" s="29"/>
      <c r="D52" s="29"/>
      <c r="E52" s="29"/>
      <c r="F52" s="60" t="s">
        <v>81</v>
      </c>
      <c r="G52" s="61">
        <v>0.87</v>
      </c>
      <c r="H52" s="62">
        <f t="shared" si="8"/>
        <v>0.02217690543</v>
      </c>
      <c r="I52" s="61">
        <v>0.49</v>
      </c>
      <c r="J52" s="62">
        <f t="shared" si="9"/>
        <v>0.01366044048</v>
      </c>
      <c r="K52" s="62">
        <f t="shared" si="10"/>
        <v>0.7755102041</v>
      </c>
      <c r="L52" s="29"/>
      <c r="M52" s="61">
        <v>0.28</v>
      </c>
      <c r="N52" s="62">
        <f t="shared" si="11"/>
        <v>2.107142857</v>
      </c>
      <c r="O52" s="29"/>
      <c r="P52" s="44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2.0" customHeight="1">
      <c r="A53" s="29"/>
      <c r="B53" s="42"/>
      <c r="C53" s="29"/>
      <c r="D53" s="29"/>
      <c r="E53" s="29"/>
      <c r="F53" s="60" t="s">
        <v>82</v>
      </c>
      <c r="G53" s="61">
        <v>0.67</v>
      </c>
      <c r="H53" s="62">
        <f t="shared" si="8"/>
        <v>0.01707876625</v>
      </c>
      <c r="I53" s="61">
        <v>0.89</v>
      </c>
      <c r="J53" s="62">
        <f t="shared" si="9"/>
        <v>0.02481182046</v>
      </c>
      <c r="K53" s="62">
        <f t="shared" si="10"/>
        <v>-0.2471910112</v>
      </c>
      <c r="L53" s="29"/>
      <c r="M53" s="61">
        <v>0.19</v>
      </c>
      <c r="N53" s="62">
        <f t="shared" si="11"/>
        <v>2.526315789</v>
      </c>
      <c r="O53" s="29"/>
      <c r="P53" s="44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2.0" customHeight="1">
      <c r="A54" s="29"/>
      <c r="B54" s="42"/>
      <c r="C54" s="29"/>
      <c r="D54" s="29"/>
      <c r="E54" s="29"/>
      <c r="F54" s="53" t="s">
        <v>33</v>
      </c>
      <c r="G54" s="61">
        <f>+G32-SUM(G44:G53)</f>
        <v>1.37</v>
      </c>
      <c r="H54" s="62">
        <f t="shared" si="8"/>
        <v>0.03492225338</v>
      </c>
      <c r="I54" s="61">
        <f>+I32-SUM(I44:I53)</f>
        <v>1.85</v>
      </c>
      <c r="J54" s="62">
        <f t="shared" si="9"/>
        <v>0.05157513242</v>
      </c>
      <c r="K54" s="62">
        <f t="shared" si="10"/>
        <v>-0.2594594595</v>
      </c>
      <c r="L54" s="29"/>
      <c r="M54" s="61">
        <f>+M32-SUM(M44:M53)</f>
        <v>1.62</v>
      </c>
      <c r="N54" s="55">
        <f t="shared" si="11"/>
        <v>-0.1543209877</v>
      </c>
      <c r="O54" s="29"/>
      <c r="P54" s="44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2.0" customHeight="1">
      <c r="A55" s="29"/>
      <c r="B55" s="42"/>
      <c r="C55" s="29"/>
      <c r="D55" s="29"/>
      <c r="E55" s="29"/>
      <c r="F55" s="53" t="s">
        <v>37</v>
      </c>
      <c r="G55" s="54">
        <f>+SUM(G44:G54)</f>
        <v>39.23</v>
      </c>
      <c r="H55" s="54"/>
      <c r="I55" s="54">
        <f>+SUM(I44:I54)</f>
        <v>35.87</v>
      </c>
      <c r="J55" s="54"/>
      <c r="K55" s="55">
        <f t="shared" si="10"/>
        <v>0.09367159186</v>
      </c>
      <c r="L55" s="29"/>
      <c r="M55" s="54">
        <f>+SUM(M44:M54)</f>
        <v>28.29</v>
      </c>
      <c r="N55" s="55">
        <f t="shared" si="11"/>
        <v>0.3867090845</v>
      </c>
      <c r="O55" s="29"/>
      <c r="P55" s="44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2.0" customHeight="1">
      <c r="A56" s="29"/>
      <c r="B56" s="42"/>
      <c r="C56" s="29"/>
      <c r="D56" s="29"/>
      <c r="E56" s="29"/>
      <c r="F56" s="45"/>
      <c r="G56" s="45"/>
      <c r="H56" s="45"/>
      <c r="I56" s="45"/>
      <c r="J56" s="45"/>
      <c r="K56" s="45"/>
      <c r="L56" s="29"/>
      <c r="M56" s="29"/>
      <c r="N56" s="29"/>
      <c r="O56" s="29"/>
      <c r="P56" s="44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2.0" customHeight="1">
      <c r="A57" s="29"/>
      <c r="B57" s="42"/>
      <c r="C57" s="29"/>
      <c r="D57" s="29"/>
      <c r="E57" s="29"/>
      <c r="F57" s="45" t="s">
        <v>39</v>
      </c>
      <c r="G57" s="45"/>
      <c r="H57" s="45"/>
      <c r="I57" s="45"/>
      <c r="J57" s="45"/>
      <c r="K57" s="45"/>
      <c r="L57" s="29"/>
      <c r="M57" s="29"/>
      <c r="N57" s="29"/>
      <c r="O57" s="29"/>
      <c r="P57" s="44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2.0" customHeight="1">
      <c r="A58" s="29"/>
      <c r="B58" s="42"/>
      <c r="C58" s="29"/>
      <c r="D58" s="29"/>
      <c r="E58" s="29"/>
      <c r="F58" s="45" t="s">
        <v>40</v>
      </c>
      <c r="G58" s="45"/>
      <c r="H58" s="45"/>
      <c r="I58" s="45"/>
      <c r="J58" s="45"/>
      <c r="K58" s="45"/>
      <c r="L58" s="29"/>
      <c r="M58" s="29"/>
      <c r="N58" s="29"/>
      <c r="O58" s="29"/>
      <c r="P58" s="44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2.0" customHeight="1">
      <c r="A59" s="29"/>
      <c r="B59" s="42"/>
      <c r="C59" s="29"/>
      <c r="D59" s="29"/>
      <c r="E59" s="29"/>
      <c r="F59" s="45"/>
      <c r="G59" s="45"/>
      <c r="H59" s="45"/>
      <c r="I59" s="45"/>
      <c r="J59" s="45"/>
      <c r="K59" s="45"/>
      <c r="L59" s="29"/>
      <c r="M59" s="29"/>
      <c r="N59" s="29"/>
      <c r="O59" s="29"/>
      <c r="P59" s="44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2.0" customHeight="1">
      <c r="A60" s="29"/>
      <c r="B60" s="42"/>
      <c r="C60" s="29"/>
      <c r="D60" s="29"/>
      <c r="E60" s="29"/>
      <c r="F60" s="45"/>
      <c r="G60" s="45"/>
      <c r="H60" s="45"/>
      <c r="I60" s="45"/>
      <c r="J60" s="45"/>
      <c r="K60" s="45"/>
      <c r="L60" s="29"/>
      <c r="M60" s="29"/>
      <c r="N60" s="29"/>
      <c r="O60" s="29"/>
      <c r="P60" s="44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2.0" customHeight="1">
      <c r="A61" s="29"/>
      <c r="B61" s="42"/>
      <c r="C61" s="29"/>
      <c r="D61" s="29"/>
      <c r="E61" s="29"/>
      <c r="F61" s="43" t="s">
        <v>54</v>
      </c>
      <c r="G61" s="43"/>
      <c r="H61" s="43"/>
      <c r="I61" s="43"/>
      <c r="J61" s="43"/>
      <c r="K61" s="43"/>
      <c r="L61" s="29"/>
      <c r="M61" s="29"/>
      <c r="N61" s="29"/>
      <c r="O61" s="29"/>
      <c r="P61" s="44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2.0" customHeight="1">
      <c r="A62" s="29"/>
      <c r="B62" s="42"/>
      <c r="C62" s="29"/>
      <c r="D62" s="29"/>
      <c r="E62" s="29"/>
      <c r="F62" s="45"/>
      <c r="G62" s="45"/>
      <c r="H62" s="45"/>
      <c r="I62" s="45"/>
      <c r="J62" s="45"/>
      <c r="K62" s="45"/>
      <c r="L62" s="29"/>
      <c r="M62" s="29"/>
      <c r="N62" s="29"/>
      <c r="O62" s="29"/>
      <c r="P62" s="44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2.0" customHeight="1">
      <c r="A63" s="29"/>
      <c r="B63" s="42"/>
      <c r="C63" s="29"/>
      <c r="D63" s="29"/>
      <c r="E63" s="29"/>
      <c r="F63" s="46" t="s">
        <v>55</v>
      </c>
      <c r="G63" s="47"/>
      <c r="H63" s="47"/>
      <c r="I63" s="47"/>
      <c r="J63" s="47"/>
      <c r="K63" s="48"/>
      <c r="L63" s="29"/>
      <c r="M63" s="29"/>
      <c r="N63" s="29"/>
      <c r="O63" s="29"/>
      <c r="P63" s="44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2.0" customHeight="1">
      <c r="A64" s="29"/>
      <c r="B64" s="42"/>
      <c r="C64" s="29"/>
      <c r="D64" s="29"/>
      <c r="E64" s="29"/>
      <c r="F64" s="49" t="s">
        <v>14</v>
      </c>
      <c r="G64" s="47"/>
      <c r="H64" s="47"/>
      <c r="I64" s="47"/>
      <c r="J64" s="47"/>
      <c r="K64" s="48"/>
      <c r="L64" s="29"/>
      <c r="M64" s="29"/>
      <c r="N64" s="29"/>
      <c r="O64" s="29"/>
      <c r="P64" s="44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2.0" customHeight="1">
      <c r="A65" s="29"/>
      <c r="B65" s="42"/>
      <c r="C65" s="29"/>
      <c r="D65" s="29"/>
      <c r="E65" s="29"/>
      <c r="F65" s="50"/>
      <c r="G65" s="50"/>
      <c r="H65" s="50"/>
      <c r="I65" s="50"/>
      <c r="J65" s="50"/>
      <c r="K65" s="50"/>
      <c r="L65" s="29"/>
      <c r="M65" s="29"/>
      <c r="N65" s="29"/>
      <c r="O65" s="29"/>
      <c r="P65" s="44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2.0" customHeight="1">
      <c r="A66" s="29"/>
      <c r="B66" s="42"/>
      <c r="C66" s="29"/>
      <c r="D66" s="29"/>
      <c r="E66" s="29"/>
      <c r="F66" s="51" t="s">
        <v>15</v>
      </c>
      <c r="G66" s="51" t="s">
        <v>16</v>
      </c>
      <c r="H66" s="51" t="s">
        <v>17</v>
      </c>
      <c r="I66" s="51" t="s">
        <v>18</v>
      </c>
      <c r="J66" s="51" t="s">
        <v>17</v>
      </c>
      <c r="K66" s="51" t="s">
        <v>19</v>
      </c>
      <c r="L66" s="29"/>
      <c r="M66" s="51" t="s">
        <v>20</v>
      </c>
      <c r="N66" s="51" t="s">
        <v>21</v>
      </c>
      <c r="O66" s="29"/>
      <c r="P66" s="44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2.0" customHeight="1">
      <c r="A67" s="29"/>
      <c r="B67" s="42"/>
      <c r="C67" s="29"/>
      <c r="D67" s="29"/>
      <c r="E67" s="29"/>
      <c r="F67" s="53" t="s">
        <v>22</v>
      </c>
      <c r="G67" s="54">
        <f>+SUM(G68:G78)</f>
        <v>1.36</v>
      </c>
      <c r="H67" s="54"/>
      <c r="I67" s="54">
        <f>+SUM(I68:I78)</f>
        <v>0.51</v>
      </c>
      <c r="J67" s="54"/>
      <c r="K67" s="55">
        <f t="shared" ref="K67:K91" si="12">+IFERROR(G67/I67-1, "-")</f>
        <v>1.666666667</v>
      </c>
      <c r="L67" s="29"/>
      <c r="M67" s="54">
        <f>+SUM(M68:M78)</f>
        <v>0.93</v>
      </c>
      <c r="N67" s="55">
        <f t="shared" ref="N67:N91" si="13">+IFERROR(G67/M67-1, "-")</f>
        <v>0.4623655914</v>
      </c>
      <c r="O67" s="29"/>
      <c r="P67" s="44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2.0" customHeight="1">
      <c r="A68" s="29"/>
      <c r="B68" s="42"/>
      <c r="C68" s="29"/>
      <c r="D68" s="29"/>
      <c r="E68" s="29"/>
      <c r="F68" s="60" t="s">
        <v>83</v>
      </c>
      <c r="G68" s="61">
        <v>0.61</v>
      </c>
      <c r="H68" s="62">
        <f t="shared" ref="H68:H78" si="14">+G68/G$67</f>
        <v>0.4485294118</v>
      </c>
      <c r="I68" s="61">
        <v>0.5</v>
      </c>
      <c r="J68" s="62">
        <f t="shared" ref="J68:J78" si="15">+I68/I$67</f>
        <v>0.9803921569</v>
      </c>
      <c r="K68" s="62">
        <f t="shared" si="12"/>
        <v>0.22</v>
      </c>
      <c r="L68" s="29"/>
      <c r="M68" s="61">
        <v>0.79</v>
      </c>
      <c r="N68" s="62">
        <f t="shared" si="13"/>
        <v>-0.2278481013</v>
      </c>
      <c r="O68" s="29"/>
      <c r="P68" s="44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2.0" customHeight="1">
      <c r="A69" s="29"/>
      <c r="B69" s="42"/>
      <c r="C69" s="29"/>
      <c r="D69" s="29"/>
      <c r="E69" s="29"/>
      <c r="F69" s="60" t="s">
        <v>84</v>
      </c>
      <c r="G69" s="61">
        <v>0.22</v>
      </c>
      <c r="H69" s="62">
        <f t="shared" si="14"/>
        <v>0.1617647059</v>
      </c>
      <c r="I69" s="61"/>
      <c r="J69" s="62">
        <f t="shared" si="15"/>
        <v>0</v>
      </c>
      <c r="K69" s="62" t="str">
        <f t="shared" si="12"/>
        <v>-</v>
      </c>
      <c r="L69" s="29"/>
      <c r="M69" s="61">
        <v>0.14</v>
      </c>
      <c r="N69" s="62">
        <f t="shared" si="13"/>
        <v>0.5714285714</v>
      </c>
      <c r="O69" s="29"/>
      <c r="P69" s="44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2.0" customHeight="1">
      <c r="A70" s="29"/>
      <c r="B70" s="42"/>
      <c r="C70" s="29"/>
      <c r="D70" s="29"/>
      <c r="E70" s="29"/>
      <c r="F70" s="60" t="s">
        <v>85</v>
      </c>
      <c r="G70" s="61">
        <v>0.18</v>
      </c>
      <c r="H70" s="62">
        <f t="shared" si="14"/>
        <v>0.1323529412</v>
      </c>
      <c r="I70" s="61"/>
      <c r="J70" s="62">
        <f t="shared" si="15"/>
        <v>0</v>
      </c>
      <c r="K70" s="62" t="str">
        <f t="shared" si="12"/>
        <v>-</v>
      </c>
      <c r="L70" s="29"/>
      <c r="M70" s="61"/>
      <c r="N70" s="62" t="str">
        <f t="shared" si="13"/>
        <v>-</v>
      </c>
      <c r="O70" s="29"/>
      <c r="P70" s="44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2.0" customHeight="1">
      <c r="A71" s="29"/>
      <c r="B71" s="42"/>
      <c r="C71" s="29"/>
      <c r="D71" s="29"/>
      <c r="E71" s="29"/>
      <c r="F71" s="60" t="s">
        <v>86</v>
      </c>
      <c r="G71" s="61">
        <v>0.06</v>
      </c>
      <c r="H71" s="62">
        <f t="shared" si="14"/>
        <v>0.04411764706</v>
      </c>
      <c r="I71" s="61"/>
      <c r="J71" s="62">
        <f t="shared" si="15"/>
        <v>0</v>
      </c>
      <c r="K71" s="62" t="str">
        <f t="shared" si="12"/>
        <v>-</v>
      </c>
      <c r="L71" s="29"/>
      <c r="M71" s="61"/>
      <c r="N71" s="62" t="str">
        <f t="shared" si="13"/>
        <v>-</v>
      </c>
      <c r="O71" s="29"/>
      <c r="P71" s="44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2.0" customHeight="1">
      <c r="A72" s="29"/>
      <c r="B72" s="42"/>
      <c r="C72" s="29"/>
      <c r="D72" s="29"/>
      <c r="E72" s="29"/>
      <c r="F72" s="60" t="s">
        <v>64</v>
      </c>
      <c r="G72" s="61">
        <v>0.06</v>
      </c>
      <c r="H72" s="62">
        <f t="shared" si="14"/>
        <v>0.04411764706</v>
      </c>
      <c r="I72" s="61"/>
      <c r="J72" s="62">
        <f t="shared" si="15"/>
        <v>0</v>
      </c>
      <c r="K72" s="62" t="str">
        <f t="shared" si="12"/>
        <v>-</v>
      </c>
      <c r="L72" s="29"/>
      <c r="M72" s="61"/>
      <c r="N72" s="62" t="str">
        <f t="shared" si="13"/>
        <v>-</v>
      </c>
      <c r="O72" s="29"/>
      <c r="P72" s="44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2.0" customHeight="1">
      <c r="A73" s="29"/>
      <c r="B73" s="42"/>
      <c r="C73" s="29"/>
      <c r="D73" s="29"/>
      <c r="E73" s="29"/>
      <c r="F73" s="60" t="s">
        <v>87</v>
      </c>
      <c r="G73" s="61">
        <v>0.05</v>
      </c>
      <c r="H73" s="62">
        <f t="shared" si="14"/>
        <v>0.03676470588</v>
      </c>
      <c r="I73" s="61"/>
      <c r="J73" s="62">
        <f t="shared" si="15"/>
        <v>0</v>
      </c>
      <c r="K73" s="62" t="str">
        <f t="shared" si="12"/>
        <v>-</v>
      </c>
      <c r="L73" s="29"/>
      <c r="M73" s="61"/>
      <c r="N73" s="62" t="str">
        <f t="shared" si="13"/>
        <v>-</v>
      </c>
      <c r="O73" s="29"/>
      <c r="P73" s="44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2.0" customHeight="1">
      <c r="A74" s="29"/>
      <c r="B74" s="42"/>
      <c r="C74" s="29"/>
      <c r="D74" s="29"/>
      <c r="E74" s="29"/>
      <c r="F74" s="60" t="s">
        <v>88</v>
      </c>
      <c r="G74" s="61">
        <v>0.04</v>
      </c>
      <c r="H74" s="62">
        <f t="shared" si="14"/>
        <v>0.02941176471</v>
      </c>
      <c r="I74" s="61"/>
      <c r="J74" s="62">
        <f t="shared" si="15"/>
        <v>0</v>
      </c>
      <c r="K74" s="62" t="str">
        <f t="shared" si="12"/>
        <v>-</v>
      </c>
      <c r="L74" s="29"/>
      <c r="M74" s="61"/>
      <c r="N74" s="62" t="str">
        <f t="shared" si="13"/>
        <v>-</v>
      </c>
      <c r="O74" s="29"/>
      <c r="P74" s="44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2.0" customHeight="1">
      <c r="A75" s="29"/>
      <c r="B75" s="42"/>
      <c r="C75" s="29"/>
      <c r="D75" s="29"/>
      <c r="E75" s="29"/>
      <c r="F75" s="60" t="s">
        <v>89</v>
      </c>
      <c r="G75" s="61">
        <v>0.02</v>
      </c>
      <c r="H75" s="62">
        <f t="shared" si="14"/>
        <v>0.01470588235</v>
      </c>
      <c r="I75" s="61"/>
      <c r="J75" s="62">
        <f t="shared" si="15"/>
        <v>0</v>
      </c>
      <c r="K75" s="62" t="str">
        <f t="shared" si="12"/>
        <v>-</v>
      </c>
      <c r="L75" s="29"/>
      <c r="M75" s="61"/>
      <c r="N75" s="62" t="str">
        <f t="shared" si="13"/>
        <v>-</v>
      </c>
      <c r="O75" s="29"/>
      <c r="P75" s="44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2.0" customHeight="1">
      <c r="A76" s="29"/>
      <c r="B76" s="42"/>
      <c r="C76" s="29"/>
      <c r="D76" s="29"/>
      <c r="E76" s="29"/>
      <c r="F76" s="60" t="s">
        <v>90</v>
      </c>
      <c r="G76" s="61">
        <v>0.02</v>
      </c>
      <c r="H76" s="62">
        <f t="shared" si="14"/>
        <v>0.01470588235</v>
      </c>
      <c r="I76" s="61"/>
      <c r="J76" s="62">
        <f t="shared" si="15"/>
        <v>0</v>
      </c>
      <c r="K76" s="62" t="str">
        <f t="shared" si="12"/>
        <v>-</v>
      </c>
      <c r="L76" s="29"/>
      <c r="M76" s="61"/>
      <c r="N76" s="62" t="str">
        <f t="shared" si="13"/>
        <v>-</v>
      </c>
      <c r="O76" s="29"/>
      <c r="P76" s="44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2.0" customHeight="1">
      <c r="A77" s="29"/>
      <c r="B77" s="42"/>
      <c r="C77" s="29"/>
      <c r="D77" s="29"/>
      <c r="E77" s="29"/>
      <c r="F77" s="60" t="s">
        <v>91</v>
      </c>
      <c r="G77" s="61">
        <v>0.01</v>
      </c>
      <c r="H77" s="62">
        <f t="shared" si="14"/>
        <v>0.007352941176</v>
      </c>
      <c r="I77" s="61"/>
      <c r="J77" s="62">
        <f t="shared" si="15"/>
        <v>0</v>
      </c>
      <c r="K77" s="62" t="str">
        <f t="shared" si="12"/>
        <v>-</v>
      </c>
      <c r="L77" s="29"/>
      <c r="M77" s="61"/>
      <c r="N77" s="62" t="str">
        <f t="shared" si="13"/>
        <v>-</v>
      </c>
      <c r="O77" s="29"/>
      <c r="P77" s="44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2.0" customHeight="1">
      <c r="A78" s="29"/>
      <c r="B78" s="42"/>
      <c r="C78" s="29"/>
      <c r="D78" s="29"/>
      <c r="E78" s="29"/>
      <c r="F78" s="60" t="s">
        <v>33</v>
      </c>
      <c r="G78" s="61">
        <f>+G15-SUM(G68:G77)</f>
        <v>0.09</v>
      </c>
      <c r="H78" s="62">
        <f t="shared" si="14"/>
        <v>0.06617647059</v>
      </c>
      <c r="I78" s="61">
        <f>+I15-SUM(I68:I77)</f>
        <v>0.01</v>
      </c>
      <c r="J78" s="62">
        <f t="shared" si="15"/>
        <v>0.01960784314</v>
      </c>
      <c r="K78" s="62">
        <f t="shared" si="12"/>
        <v>8</v>
      </c>
      <c r="L78" s="29"/>
      <c r="M78" s="61">
        <f>+M15-SUM(M68:M77)</f>
        <v>0</v>
      </c>
      <c r="N78" s="62" t="str">
        <f t="shared" si="13"/>
        <v>-</v>
      </c>
      <c r="O78" s="29"/>
      <c r="P78" s="44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2.0" customHeight="1">
      <c r="A79" s="29"/>
      <c r="B79" s="42"/>
      <c r="C79" s="29"/>
      <c r="D79" s="29"/>
      <c r="E79" s="29"/>
      <c r="F79" s="53" t="s">
        <v>34</v>
      </c>
      <c r="G79" s="54">
        <f>+SUM(G80:G90)</f>
        <v>37.87</v>
      </c>
      <c r="H79" s="54"/>
      <c r="I79" s="54">
        <f>+SUM(I80:I90)</f>
        <v>35.36</v>
      </c>
      <c r="J79" s="54"/>
      <c r="K79" s="55">
        <f t="shared" si="12"/>
        <v>0.0709841629</v>
      </c>
      <c r="L79" s="29"/>
      <c r="M79" s="54">
        <f>+SUM(M80:M90)</f>
        <v>27.36</v>
      </c>
      <c r="N79" s="55">
        <f t="shared" si="13"/>
        <v>0.3841374269</v>
      </c>
      <c r="O79" s="29"/>
      <c r="P79" s="44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2.0" customHeight="1">
      <c r="A80" s="29"/>
      <c r="B80" s="42"/>
      <c r="C80" s="29"/>
      <c r="D80" s="29"/>
      <c r="E80" s="29"/>
      <c r="F80" s="60" t="s">
        <v>92</v>
      </c>
      <c r="G80" s="61">
        <v>37.77</v>
      </c>
      <c r="H80" s="62">
        <f t="shared" ref="H80:H90" si="16">+G80/G$79</f>
        <v>0.9973593874</v>
      </c>
      <c r="I80" s="61">
        <v>35.28</v>
      </c>
      <c r="J80" s="62">
        <f t="shared" ref="J80:J90" si="17">+I80/I$79</f>
        <v>0.9977375566</v>
      </c>
      <c r="K80" s="62">
        <f t="shared" si="12"/>
        <v>0.07057823129</v>
      </c>
      <c r="L80" s="29"/>
      <c r="M80" s="61">
        <v>27.14</v>
      </c>
      <c r="N80" s="62">
        <f t="shared" si="13"/>
        <v>0.3916728077</v>
      </c>
      <c r="O80" s="29"/>
      <c r="P80" s="44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2.0" customHeight="1">
      <c r="A81" s="29"/>
      <c r="B81" s="42"/>
      <c r="C81" s="29"/>
      <c r="D81" s="29"/>
      <c r="E81" s="29"/>
      <c r="F81" s="60" t="s">
        <v>93</v>
      </c>
      <c r="G81" s="61">
        <v>0.06</v>
      </c>
      <c r="H81" s="62">
        <f t="shared" si="16"/>
        <v>0.001584367573</v>
      </c>
      <c r="I81" s="61">
        <v>0.04</v>
      </c>
      <c r="J81" s="62">
        <f t="shared" si="17"/>
        <v>0.001131221719</v>
      </c>
      <c r="K81" s="62">
        <f t="shared" si="12"/>
        <v>0.5</v>
      </c>
      <c r="L81" s="29"/>
      <c r="M81" s="61">
        <v>0.13</v>
      </c>
      <c r="N81" s="62">
        <f t="shared" si="13"/>
        <v>-0.5384615385</v>
      </c>
      <c r="O81" s="29"/>
      <c r="P81" s="44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2.0" customHeight="1">
      <c r="A82" s="29"/>
      <c r="B82" s="42"/>
      <c r="C82" s="29"/>
      <c r="D82" s="29"/>
      <c r="E82" s="29"/>
      <c r="F82" s="60" t="s">
        <v>94</v>
      </c>
      <c r="G82" s="61">
        <v>0.04</v>
      </c>
      <c r="H82" s="62">
        <f t="shared" si="16"/>
        <v>0.001056245049</v>
      </c>
      <c r="I82" s="61">
        <v>0.04</v>
      </c>
      <c r="J82" s="62">
        <f t="shared" si="17"/>
        <v>0.001131221719</v>
      </c>
      <c r="K82" s="62">
        <f t="shared" si="12"/>
        <v>0</v>
      </c>
      <c r="L82" s="29"/>
      <c r="M82" s="61">
        <v>0.04</v>
      </c>
      <c r="N82" s="62">
        <f t="shared" si="13"/>
        <v>0</v>
      </c>
      <c r="O82" s="29"/>
      <c r="P82" s="44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2.0" customHeight="1">
      <c r="A83" s="29"/>
      <c r="B83" s="42"/>
      <c r="C83" s="29"/>
      <c r="D83" s="29"/>
      <c r="E83" s="29"/>
      <c r="F83" s="60" t="s">
        <v>95</v>
      </c>
      <c r="G83" s="61"/>
      <c r="H83" s="62">
        <f t="shared" si="16"/>
        <v>0</v>
      </c>
      <c r="I83" s="61"/>
      <c r="J83" s="62">
        <f t="shared" si="17"/>
        <v>0</v>
      </c>
      <c r="K83" s="62" t="str">
        <f t="shared" si="12"/>
        <v>-</v>
      </c>
      <c r="L83" s="29"/>
      <c r="M83" s="61">
        <v>0.04</v>
      </c>
      <c r="N83" s="62">
        <f t="shared" si="13"/>
        <v>-1</v>
      </c>
      <c r="O83" s="29"/>
      <c r="P83" s="44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2.0" customHeight="1">
      <c r="A84" s="29"/>
      <c r="B84" s="42"/>
      <c r="C84" s="29"/>
      <c r="D84" s="29"/>
      <c r="E84" s="29"/>
      <c r="F84" s="60"/>
      <c r="G84" s="61"/>
      <c r="H84" s="62">
        <f t="shared" si="16"/>
        <v>0</v>
      </c>
      <c r="I84" s="61"/>
      <c r="J84" s="62">
        <f t="shared" si="17"/>
        <v>0</v>
      </c>
      <c r="K84" s="62" t="str">
        <f t="shared" si="12"/>
        <v>-</v>
      </c>
      <c r="L84" s="29"/>
      <c r="M84" s="61"/>
      <c r="N84" s="62" t="str">
        <f t="shared" si="13"/>
        <v>-</v>
      </c>
      <c r="O84" s="29"/>
      <c r="P84" s="44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2.0" customHeight="1">
      <c r="A85" s="29"/>
      <c r="B85" s="42"/>
      <c r="C85" s="29"/>
      <c r="D85" s="29"/>
      <c r="E85" s="29"/>
      <c r="F85" s="60"/>
      <c r="G85" s="61"/>
      <c r="H85" s="62">
        <f t="shared" si="16"/>
        <v>0</v>
      </c>
      <c r="I85" s="61"/>
      <c r="J85" s="62">
        <f t="shared" si="17"/>
        <v>0</v>
      </c>
      <c r="K85" s="62" t="str">
        <f t="shared" si="12"/>
        <v>-</v>
      </c>
      <c r="L85" s="29"/>
      <c r="M85" s="61"/>
      <c r="N85" s="62" t="str">
        <f t="shared" si="13"/>
        <v>-</v>
      </c>
      <c r="O85" s="29"/>
      <c r="P85" s="44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2.0" customHeight="1">
      <c r="A86" s="29"/>
      <c r="B86" s="42"/>
      <c r="C86" s="29"/>
      <c r="D86" s="29"/>
      <c r="E86" s="29"/>
      <c r="F86" s="60"/>
      <c r="G86" s="61"/>
      <c r="H86" s="62">
        <f t="shared" si="16"/>
        <v>0</v>
      </c>
      <c r="I86" s="61"/>
      <c r="J86" s="62">
        <f t="shared" si="17"/>
        <v>0</v>
      </c>
      <c r="K86" s="62" t="str">
        <f t="shared" si="12"/>
        <v>-</v>
      </c>
      <c r="L86" s="29"/>
      <c r="M86" s="61"/>
      <c r="N86" s="62" t="str">
        <f t="shared" si="13"/>
        <v>-</v>
      </c>
      <c r="O86" s="29"/>
      <c r="P86" s="44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2.0" customHeight="1">
      <c r="A87" s="29"/>
      <c r="B87" s="42"/>
      <c r="C87" s="29"/>
      <c r="D87" s="29"/>
      <c r="E87" s="29"/>
      <c r="F87" s="60"/>
      <c r="G87" s="61"/>
      <c r="H87" s="62">
        <f t="shared" si="16"/>
        <v>0</v>
      </c>
      <c r="I87" s="61"/>
      <c r="J87" s="62">
        <f t="shared" si="17"/>
        <v>0</v>
      </c>
      <c r="K87" s="62" t="str">
        <f t="shared" si="12"/>
        <v>-</v>
      </c>
      <c r="L87" s="29"/>
      <c r="M87" s="61"/>
      <c r="N87" s="62" t="str">
        <f t="shared" si="13"/>
        <v>-</v>
      </c>
      <c r="O87" s="29"/>
      <c r="P87" s="44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2.0" customHeight="1">
      <c r="A88" s="29"/>
      <c r="B88" s="42"/>
      <c r="C88" s="29"/>
      <c r="D88" s="29"/>
      <c r="E88" s="29"/>
      <c r="F88" s="60"/>
      <c r="G88" s="61"/>
      <c r="H88" s="62">
        <f t="shared" si="16"/>
        <v>0</v>
      </c>
      <c r="I88" s="61"/>
      <c r="J88" s="62">
        <f t="shared" si="17"/>
        <v>0</v>
      </c>
      <c r="K88" s="62" t="str">
        <f t="shared" si="12"/>
        <v>-</v>
      </c>
      <c r="L88" s="29"/>
      <c r="M88" s="61"/>
      <c r="N88" s="62" t="str">
        <f t="shared" si="13"/>
        <v>-</v>
      </c>
      <c r="O88" s="29"/>
      <c r="P88" s="44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2.0" customHeight="1">
      <c r="A89" s="29"/>
      <c r="B89" s="42"/>
      <c r="C89" s="29"/>
      <c r="D89" s="29"/>
      <c r="E89" s="29"/>
      <c r="F89" s="60"/>
      <c r="G89" s="61"/>
      <c r="H89" s="62">
        <f t="shared" si="16"/>
        <v>0</v>
      </c>
      <c r="I89" s="61"/>
      <c r="J89" s="62">
        <f t="shared" si="17"/>
        <v>0</v>
      </c>
      <c r="K89" s="62" t="str">
        <f t="shared" si="12"/>
        <v>-</v>
      </c>
      <c r="L89" s="29"/>
      <c r="M89" s="61"/>
      <c r="N89" s="62" t="str">
        <f t="shared" si="13"/>
        <v>-</v>
      </c>
      <c r="O89" s="29"/>
      <c r="P89" s="44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2.0" customHeight="1">
      <c r="A90" s="29"/>
      <c r="B90" s="42"/>
      <c r="C90" s="29"/>
      <c r="D90" s="29"/>
      <c r="E90" s="29"/>
      <c r="F90" s="60" t="s">
        <v>33</v>
      </c>
      <c r="G90" s="61">
        <f>+G27-SUM(G80:G89)</f>
        <v>0</v>
      </c>
      <c r="H90" s="62">
        <f t="shared" si="16"/>
        <v>0</v>
      </c>
      <c r="I90" s="61">
        <f>+I27-SUM(I80:I89)</f>
        <v>0</v>
      </c>
      <c r="J90" s="62">
        <f t="shared" si="17"/>
        <v>0</v>
      </c>
      <c r="K90" s="62" t="str">
        <f t="shared" si="12"/>
        <v>-</v>
      </c>
      <c r="L90" s="29"/>
      <c r="M90" s="61">
        <f>+M27-SUM(M80:M89)</f>
        <v>0.01</v>
      </c>
      <c r="N90" s="62">
        <f t="shared" si="13"/>
        <v>-1</v>
      </c>
      <c r="O90" s="29"/>
      <c r="P90" s="44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2.0" customHeight="1">
      <c r="A91" s="29"/>
      <c r="B91" s="42"/>
      <c r="C91" s="29"/>
      <c r="D91" s="29"/>
      <c r="E91" s="29"/>
      <c r="F91" s="53" t="s">
        <v>37</v>
      </c>
      <c r="G91" s="54">
        <f>+G79+G67</f>
        <v>39.23</v>
      </c>
      <c r="H91" s="54"/>
      <c r="I91" s="54">
        <f>+I79+I67</f>
        <v>35.87</v>
      </c>
      <c r="J91" s="54"/>
      <c r="K91" s="55">
        <f t="shared" si="12"/>
        <v>0.09367159186</v>
      </c>
      <c r="L91" s="29"/>
      <c r="M91" s="54">
        <f>+M79+M67</f>
        <v>28.29</v>
      </c>
      <c r="N91" s="55">
        <f t="shared" si="13"/>
        <v>0.3867090845</v>
      </c>
      <c r="O91" s="29"/>
      <c r="P91" s="44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2.0" customHeight="1">
      <c r="A92" s="29"/>
      <c r="B92" s="42"/>
      <c r="C92" s="29"/>
      <c r="D92" s="29"/>
      <c r="E92" s="29"/>
      <c r="F92" s="45"/>
      <c r="G92" s="45"/>
      <c r="H92" s="45"/>
      <c r="I92" s="45"/>
      <c r="J92" s="45"/>
      <c r="K92" s="45"/>
      <c r="L92" s="29"/>
      <c r="M92" s="29"/>
      <c r="N92" s="29"/>
      <c r="O92" s="29"/>
      <c r="P92" s="44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2.0" customHeight="1">
      <c r="A93" s="29"/>
      <c r="B93" s="42"/>
      <c r="C93" s="29"/>
      <c r="D93" s="29"/>
      <c r="E93" s="29"/>
      <c r="F93" s="45" t="s">
        <v>39</v>
      </c>
      <c r="G93" s="45"/>
      <c r="H93" s="45"/>
      <c r="I93" s="45"/>
      <c r="J93" s="45"/>
      <c r="K93" s="45"/>
      <c r="L93" s="29"/>
      <c r="M93" s="29"/>
      <c r="N93" s="29"/>
      <c r="O93" s="29"/>
      <c r="P93" s="44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2.0" customHeight="1">
      <c r="A94" s="29"/>
      <c r="B94" s="42"/>
      <c r="C94" s="29"/>
      <c r="D94" s="29"/>
      <c r="E94" s="29"/>
      <c r="F94" s="45" t="s">
        <v>40</v>
      </c>
      <c r="G94" s="45"/>
      <c r="H94" s="45"/>
      <c r="I94" s="45"/>
      <c r="J94" s="45"/>
      <c r="K94" s="45"/>
      <c r="L94" s="29"/>
      <c r="M94" s="29"/>
      <c r="N94" s="29"/>
      <c r="O94" s="29"/>
      <c r="P94" s="44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2.0" customHeight="1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44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2.0" customHeight="1">
      <c r="A96" s="29"/>
      <c r="B96" s="68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70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2.0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2.0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2.0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2.0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2.0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2.0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2.0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2.0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2.0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2.0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2.0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2.0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2.0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2.0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2.0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2.0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2.0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2.0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2.0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2.0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2.0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2.0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2.0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2.0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2.0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2.0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2.0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2.0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2.0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2.0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2.0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2.0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2.0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2.0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2.0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2.0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2.0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2.0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2.0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2.0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2.0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2.0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2.0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2.0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2.0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2.0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2.0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2.0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2.0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2.0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2.0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2.0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2.0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2.0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2.0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2.0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2.0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2.0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2.0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2.0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2.0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2.0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2.0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2.0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2.0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2.0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2.0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2.0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2.0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2.0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2.0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2.0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2.0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2.0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2.0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2.0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2.0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2.0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2.0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2.0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2.0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2.0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2.0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2.0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2.0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2.0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2.0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2.0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2.0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2.0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2.0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2.0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2.0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2.0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2.0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2.0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2.0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2.0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2.0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2.0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2.0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2.0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2.0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2.0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2.0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2.0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2.0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2.0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2.0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2.0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2.0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2.0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2.0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2.0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2.0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2.0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2.0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2.0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2.0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2.0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2.0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2.0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2.0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2.0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2.0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2.0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2.0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2.0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2.0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2.0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2.0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2.0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2.0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2.0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2.0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2.0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2.0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2.0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2.0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2.0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2.0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2.0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2.0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2.0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2.0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2.0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2.0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2.0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2.0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2.0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2.0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2.0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2.0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2.0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2.0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2.0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2.0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2.0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2.0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2.0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2.0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2.0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2.0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2.0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2.0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2.0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2.0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2.0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2.0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2.0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2.0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2.0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2.0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2.0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2.0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2.0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2.0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2.0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2.0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2.0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2.0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2.0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2.0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2.0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2.0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2.0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2.0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2.0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2.0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2.0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2.0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2.0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2.0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2.0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2.0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2.0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2.0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2.0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2.0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2.0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2.0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2.0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2.0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2.0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2.0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2.0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2.0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2.0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2.0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2.0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2.0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2.0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2.0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2.0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2.0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2.0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2.0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2.0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2.0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2.0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2.0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2.0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2.0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2.0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2.0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2.0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2.0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2.0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2.0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2.0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2.0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2.0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2.0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2.0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2.0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2.0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2.0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2.0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2.0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2.0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2.0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2.0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2.0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2.0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2.0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2.0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2.0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2.0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2.0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2.0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2.0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2.0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2.0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2.0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2.0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2.0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2.0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2.0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2.0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2.0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2.0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2.0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2.0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2.0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2.0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2.0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2.0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2.0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2.0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2.0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2.0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2.0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2.0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2.0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2.0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2.0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2.0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2.0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2.0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2.0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2.0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2.0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2.0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2.0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2.0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2.0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2.0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2.0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2.0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2.0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2.0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2.0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2.0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2.0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2.0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2.0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2.0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2.0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2.0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2.0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2.0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2.0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2.0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2.0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2.0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2.0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2.0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2.0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2.0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2.0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2.0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2.0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2.0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2.0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2.0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2.0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2.0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2.0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2.0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2.0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2.0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2.0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2.0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2.0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2.0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2.0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2.0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2.0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2.0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2.0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2.0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2.0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2.0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2.0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2.0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2.0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2.0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2.0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2.0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2.0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2.0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2.0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2.0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2.0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2.0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2.0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2.0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2.0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2.0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2.0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2.0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2.0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2.0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2.0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2.0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2.0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2.0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2.0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2.0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2.0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2.0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2.0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2.0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2.0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2.0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2.0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2.0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2.0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2.0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2.0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2.0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2.0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2.0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2.0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2.0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2.0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2.0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2.0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2.0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2.0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2.0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2.0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2.0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2.0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2.0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2.0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2.0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2.0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2.0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2.0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2.0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2.0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2.0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2.0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2.0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2.0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2.0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2.0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2.0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2.0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2.0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2.0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2.0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2.0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2.0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2.0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2.0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2.0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2.0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2.0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2.0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2.0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2.0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2.0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2.0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2.0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2.0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2.0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2.0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2.0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2.0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2.0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2.0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2.0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2.0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2.0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2.0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2.0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2.0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2.0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2.0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2.0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2.0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2.0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2.0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2.0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2.0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2.0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2.0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2.0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2.0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2.0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2.0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2.0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2.0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2.0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2.0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2.0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2.0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2.0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2.0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2.0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2.0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2.0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2.0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2.0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2.0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2.0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2.0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2.0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2.0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2.0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2.0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2.0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2.0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2.0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2.0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2.0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2.0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2.0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2.0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2.0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2.0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2.0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2.0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2.0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2.0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2.0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2.0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2.0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2.0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2.0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2.0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2.0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2.0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2.0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2.0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2.0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2.0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2.0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2.0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2.0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2.0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2.0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2.0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2.0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2.0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2.0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2.0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2.0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2.0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2.0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2.0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2.0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2.0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2.0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2.0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2.0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2.0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2.0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2.0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2.0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2.0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2.0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2.0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2.0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2.0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2.0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2.0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2.0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2.0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2.0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2.0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2.0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2.0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2.0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2.0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2.0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2.0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2.0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2.0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2.0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2.0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2.0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2.0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2.0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2.0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2.0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2.0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2.0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2.0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2.0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2.0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2.0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2.0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2.0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2.0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2.0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2.0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2.0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2.0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2.0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2.0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2.0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2.0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2.0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2.0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2.0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2.0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2.0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2.0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2.0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2.0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2.0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2.0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2.0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2.0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2.0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2.0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2.0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2.0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2.0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2.0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2.0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2.0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2.0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2.0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2.0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2.0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2.0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2.0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2.0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2.0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2.0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2.0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2.0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2.0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2.0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2.0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2.0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2.0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2.0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2.0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2.0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2.0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2.0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2.0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2.0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2.0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2.0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2.0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2.0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2.0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2.0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2.0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2.0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2.0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2.0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2.0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2.0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2.0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2.0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2.0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2.0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2.0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2.0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2.0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2.0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2.0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2.0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2.0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2.0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2.0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2.0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2.0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2.0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2.0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2.0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2.0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2.0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2.0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2.0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2.0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2.0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2.0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2.0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2.0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2.0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2.0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2.0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2.0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2.0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2.0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2.0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2.0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2.0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2.0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2.0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2.0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2.0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2.0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2.0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2.0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2.0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2.0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2.0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2.0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2.0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2.0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2.0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2.0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2.0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2.0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2.0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2.0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2.0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2.0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2.0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2.0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2.0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2.0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2.0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2.0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2.0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2.0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2.0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2.0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2.0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2.0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2.0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2.0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2.0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2.0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2.0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2.0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2.0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2.0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2.0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2.0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2.0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2.0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2.0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2.0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2.0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2.0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2.0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2.0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2.0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2.0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2.0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2.0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2.0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2.0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2.0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2.0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2.0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2.0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2.0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2.0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2.0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2.0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2.0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2.0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2.0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2.0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2.0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2.0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2.0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2.0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2.0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2.0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2.0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2.0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2.0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2.0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2.0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2.0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2.0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2.0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2.0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2.0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2.0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2.0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2.0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2.0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2.0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2.0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2.0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2.0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2.0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2.0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2.0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2.0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2.0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2.0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2.0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2.0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2.0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2.0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2.0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2.0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2.0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2.0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2.0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2.0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2.0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2.0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2.0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2.0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2.0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2.0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2.0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2.0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2.0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2.0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2.0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2.0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2.0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2.0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2.0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2.0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2.0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2.0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2.0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2.0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2.0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2.0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2.0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2.0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2.0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2.0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2.0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2.0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2.0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2.0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2.0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2.0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2.0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2.0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2.0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2.0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2.0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2.0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2.0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2.0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2.0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2.0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2.0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2.0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2.0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2.0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2.0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2.0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2.0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2.0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2.0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2.0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2.0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2.0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2.0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2.0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2.0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2.0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2.0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2.0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2.0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2.0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2.0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2.0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2.0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2.0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2.0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2.0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2.0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2.0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2.0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2.0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2.0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2.0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2.0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2.0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2.0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2.0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2.0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2.0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2.0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2.0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2.0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2.0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2.0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2.0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2.0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2.0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2.0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2.0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2.0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2.0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2.0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2.0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2.0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2.0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2.0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2.0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2.0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2.0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2.0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2.0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2.0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2.0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2.0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2.0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2.0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2.0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2.0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2.0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2.0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2.0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2.0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2.0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2.0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2.0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2.0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2.0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2.0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2.0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2.0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2.0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2.0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2.0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2.0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2.0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2.0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2.0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2.0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2.0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2.0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2.0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2.0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2.0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2.0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2.0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2.0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2.0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2.0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2.0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2.0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2.0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2.0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2.0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2.0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2.0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2.0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2.0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2.0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7">
    <mergeCell ref="B2:P3"/>
    <mergeCell ref="F11:K11"/>
    <mergeCell ref="F12:K12"/>
    <mergeCell ref="F40:K40"/>
    <mergeCell ref="F41:K41"/>
    <mergeCell ref="F63:K63"/>
    <mergeCell ref="F64:K6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58.0"/>
    <col customWidth="1" min="2" max="3" width="15.0"/>
    <col customWidth="1" min="4" max="4" width="11.29"/>
    <col customWidth="1" min="5" max="26" width="8.86"/>
  </cols>
  <sheetData>
    <row r="1" ht="9.75" customHeight="1">
      <c r="A1" s="73" t="s">
        <v>96</v>
      </c>
      <c r="B1" s="47"/>
      <c r="C1" s="47"/>
      <c r="D1" s="48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ht="9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ht="9.75" customHeight="1">
      <c r="A3" s="75" t="s">
        <v>97</v>
      </c>
      <c r="B3" s="47"/>
      <c r="C3" s="47"/>
      <c r="D3" s="48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</row>
    <row r="4" ht="9.75" customHeight="1">
      <c r="A4" s="75" t="s">
        <v>98</v>
      </c>
      <c r="B4" s="47"/>
      <c r="C4" s="47"/>
      <c r="D4" s="48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</row>
    <row r="5" ht="9.75" customHeight="1">
      <c r="A5" s="76" t="s">
        <v>99</v>
      </c>
      <c r="B5" s="77"/>
      <c r="C5" s="77"/>
      <c r="D5" s="78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ht="9.75" customHeight="1">
      <c r="A6" s="76" t="s">
        <v>100</v>
      </c>
      <c r="B6" s="77"/>
      <c r="C6" s="77"/>
      <c r="D6" s="78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ht="9.75" customHeight="1">
      <c r="A7" s="76" t="s">
        <v>101</v>
      </c>
      <c r="B7" s="77"/>
      <c r="C7" s="77"/>
      <c r="D7" s="78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ht="9.75" customHeight="1">
      <c r="A8" s="76"/>
      <c r="B8" s="77"/>
      <c r="C8" s="77"/>
      <c r="D8" s="78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ht="9.75" customHeight="1">
      <c r="A9" s="76"/>
      <c r="B9" s="77"/>
      <c r="C9" s="77"/>
      <c r="D9" s="78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</row>
    <row r="10" ht="9.75" customHeight="1">
      <c r="A10" s="79" t="s">
        <v>102</v>
      </c>
      <c r="B10" s="77"/>
      <c r="C10" s="77"/>
      <c r="D10" s="78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ht="9.75" customHeight="1">
      <c r="A11" s="80" t="s">
        <v>103</v>
      </c>
      <c r="B11" s="81">
        <v>6.909178E7</v>
      </c>
      <c r="C11" s="82">
        <v>0.0</v>
      </c>
      <c r="D11" s="82" t="s">
        <v>104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ht="9.75" customHeight="1">
      <c r="A12" s="83" t="s">
        <v>105</v>
      </c>
      <c r="B12" s="84" t="s">
        <v>106</v>
      </c>
      <c r="C12" s="85" t="s">
        <v>107</v>
      </c>
      <c r="D12" s="83" t="s">
        <v>108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ht="9.75" customHeight="1">
      <c r="A13" s="80" t="s">
        <v>109</v>
      </c>
      <c r="B13" s="81">
        <v>3.9813547E7</v>
      </c>
      <c r="C13" s="82">
        <v>0.0</v>
      </c>
      <c r="D13" s="82" t="s">
        <v>110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ht="9.75" customHeight="1">
      <c r="A14" s="80" t="s">
        <v>111</v>
      </c>
      <c r="B14" s="86">
        <v>2.9278233E7</v>
      </c>
      <c r="C14" s="87">
        <v>0.0</v>
      </c>
      <c r="D14" s="87" t="s">
        <v>110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ht="9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ht="9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</row>
    <row r="17" ht="9.75" customHeight="1">
      <c r="A17" s="79" t="s">
        <v>112</v>
      </c>
      <c r="B17" s="77"/>
      <c r="C17" s="77"/>
      <c r="D17" s="78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</row>
    <row r="18" ht="9.75" customHeight="1">
      <c r="A18" s="88" t="s">
        <v>103</v>
      </c>
      <c r="B18" s="89">
        <v>1.5125613E7</v>
      </c>
      <c r="C18" s="89">
        <v>5768788.0</v>
      </c>
      <c r="D18" s="90" t="s">
        <v>113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</row>
    <row r="19" ht="9.75" customHeight="1">
      <c r="A19" s="91" t="s">
        <v>105</v>
      </c>
      <c r="B19" s="92" t="s">
        <v>106</v>
      </c>
      <c r="C19" s="93" t="s">
        <v>107</v>
      </c>
      <c r="D19" s="91" t="s">
        <v>108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ht="9.75" customHeight="1">
      <c r="A20" s="94" t="s">
        <v>114</v>
      </c>
      <c r="B20" s="95">
        <v>3945422.0</v>
      </c>
      <c r="C20" s="95">
        <v>483787.0</v>
      </c>
      <c r="D20" s="96" t="s">
        <v>115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ht="9.75" customHeight="1">
      <c r="A21" s="94" t="s">
        <v>116</v>
      </c>
      <c r="B21" s="97">
        <v>0.0</v>
      </c>
      <c r="C21" s="97">
        <v>0.0</v>
      </c>
      <c r="D21" s="97" t="s">
        <v>110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ht="9.75" customHeight="1">
      <c r="A22" s="94" t="s">
        <v>117</v>
      </c>
      <c r="B22" s="98">
        <v>883281.0</v>
      </c>
      <c r="C22" s="98">
        <v>882297.0</v>
      </c>
      <c r="D22" s="97" t="s">
        <v>118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ht="9.75" customHeight="1">
      <c r="A23" s="94" t="s">
        <v>119</v>
      </c>
      <c r="B23" s="97">
        <v>0.0</v>
      </c>
      <c r="C23" s="97">
        <v>0.0</v>
      </c>
      <c r="D23" s="97" t="s">
        <v>110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ht="9.75" customHeight="1">
      <c r="A24" s="94" t="s">
        <v>120</v>
      </c>
      <c r="B24" s="97">
        <v>0.0</v>
      </c>
      <c r="C24" s="97"/>
      <c r="D24" s="97" t="s">
        <v>110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ht="9.75" customHeight="1">
      <c r="A25" s="94" t="s">
        <v>121</v>
      </c>
      <c r="B25" s="98">
        <v>8523.0</v>
      </c>
      <c r="C25" s="97"/>
      <c r="D25" s="97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ht="9.75" customHeight="1">
      <c r="A26" s="94" t="s">
        <v>109</v>
      </c>
      <c r="B26" s="98">
        <v>1513510.0</v>
      </c>
      <c r="C26" s="98">
        <v>1361910.0</v>
      </c>
      <c r="D26" s="97" t="s">
        <v>122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ht="9.75" customHeight="1">
      <c r="A27" s="94" t="s">
        <v>111</v>
      </c>
      <c r="B27" s="98">
        <v>1532948.0</v>
      </c>
      <c r="C27" s="98">
        <v>1505718.0</v>
      </c>
      <c r="D27" s="97" t="s">
        <v>123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ht="9.75" customHeight="1">
      <c r="A28" s="94" t="s">
        <v>124</v>
      </c>
      <c r="B28" s="98">
        <v>5399650.0</v>
      </c>
      <c r="C28" s="97">
        <v>0.0</v>
      </c>
      <c r="D28" s="97" t="s">
        <v>110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</row>
    <row r="29" ht="9.75" customHeight="1">
      <c r="A29" s="94" t="s">
        <v>125</v>
      </c>
      <c r="B29" s="98">
        <v>1410519.0</v>
      </c>
      <c r="C29" s="98">
        <v>1306085.0</v>
      </c>
      <c r="D29" s="97" t="s">
        <v>126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 ht="9.75" customHeight="1">
      <c r="A30" s="94" t="s">
        <v>127</v>
      </c>
      <c r="B30" s="98">
        <v>215880.0</v>
      </c>
      <c r="C30" s="98">
        <v>114495.0</v>
      </c>
      <c r="D30" s="97" t="s">
        <v>128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</row>
    <row r="31" ht="9.75" customHeight="1">
      <c r="A31" s="94" t="s">
        <v>129</v>
      </c>
      <c r="B31" s="98">
        <v>215880.0</v>
      </c>
      <c r="C31" s="98">
        <v>114495.0</v>
      </c>
      <c r="D31" s="97" t="s">
        <v>128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</row>
    <row r="32" ht="9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</row>
    <row r="33" ht="9.7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</row>
    <row r="34" ht="9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ht="9.7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ht="9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ht="9.7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</row>
    <row r="38" ht="9.7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ht="9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</row>
    <row r="40" ht="9.75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</row>
    <row r="41" ht="9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</row>
    <row r="42" ht="9.75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</row>
    <row r="43" ht="9.7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</row>
    <row r="44" ht="9.7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</row>
    <row r="45" ht="9.7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</row>
    <row r="46" ht="9.7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ht="9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ht="9.75" customHeight="1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</row>
    <row r="49" ht="9.75" customHeight="1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</row>
    <row r="50" ht="9.7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ht="9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</row>
    <row r="52" ht="9.7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</row>
    <row r="53" ht="9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</row>
    <row r="54" ht="9.75" customHeight="1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</row>
    <row r="55" ht="9.75" customHeight="1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</row>
    <row r="56" ht="9.7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</row>
    <row r="57" ht="9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</row>
    <row r="58" ht="9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</row>
    <row r="59" ht="9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</row>
    <row r="60" ht="9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</row>
    <row r="61" ht="9.75" customHeight="1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ht="9.7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</row>
    <row r="63" ht="9.75" customHeight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</row>
    <row r="64" ht="9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ht="9.75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</row>
    <row r="66" ht="9.75" customHeight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</row>
    <row r="67" ht="9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</row>
    <row r="68" ht="9.75" customHeight="1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</row>
    <row r="69" ht="9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</row>
    <row r="70" ht="9.75" customHeight="1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</row>
    <row r="71" ht="9.7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</row>
    <row r="72" ht="9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</row>
    <row r="73" ht="9.7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</row>
    <row r="74" ht="9.75" customHeight="1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</row>
    <row r="75" ht="9.7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</row>
    <row r="76" ht="9.75" customHeight="1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</row>
    <row r="77" ht="9.75" customHeight="1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</row>
    <row r="78" ht="9.7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</row>
    <row r="79" ht="9.75" customHeight="1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</row>
    <row r="80" ht="9.75" customHeight="1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</row>
    <row r="81" ht="9.75" customHeight="1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</row>
    <row r="82" ht="9.75" customHeight="1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</row>
    <row r="83" ht="9.7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</row>
    <row r="84" ht="9.75" customHeight="1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</row>
    <row r="85" ht="9.75" customHeight="1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</row>
    <row r="86" ht="9.75" customHeight="1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ht="9.7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</row>
    <row r="88" ht="9.7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ht="9.75" customHeight="1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</row>
    <row r="90" ht="9.75" customHeight="1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</row>
    <row r="91" ht="9.7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</row>
    <row r="92" ht="9.75" customHeigh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</row>
    <row r="93" ht="9.75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</row>
    <row r="94" ht="9.7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</row>
    <row r="95" ht="9.75" customHeight="1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</row>
    <row r="96" ht="9.75" customHeight="1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</row>
    <row r="97" ht="9.7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</row>
    <row r="98" ht="9.75" customHeight="1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</row>
    <row r="99" ht="9.75" customHeight="1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</row>
    <row r="100" ht="9.7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</row>
    <row r="101" ht="9.75" customHeight="1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</row>
    <row r="102" ht="9.75" customHeight="1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</row>
    <row r="103" ht="9.7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</row>
    <row r="104" ht="9.75" customHeight="1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</row>
    <row r="105" ht="9.75" customHeight="1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</row>
    <row r="106" ht="9.7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</row>
    <row r="107" ht="9.75" customHeight="1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</row>
    <row r="108" ht="9.75" customHeight="1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</row>
    <row r="109" ht="9.7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</row>
    <row r="110" ht="9.75" customHeight="1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</row>
    <row r="111" ht="9.75" customHeight="1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</row>
    <row r="112" ht="9.7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</row>
    <row r="113" ht="9.75" customHeight="1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</row>
    <row r="114" ht="9.7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</row>
    <row r="115" ht="9.7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</row>
    <row r="116" ht="9.7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</row>
    <row r="117" ht="9.7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</row>
    <row r="118" ht="9.7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</row>
    <row r="119" ht="9.7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</row>
    <row r="120" ht="9.7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</row>
    <row r="121" ht="9.7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</row>
    <row r="122" ht="9.7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</row>
    <row r="123" ht="9.7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</row>
    <row r="124" ht="9.7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</row>
    <row r="125" ht="9.7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</row>
    <row r="126" ht="9.7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</row>
    <row r="127" ht="9.7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</row>
    <row r="128" ht="9.7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</row>
    <row r="129" ht="9.7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</row>
    <row r="130" ht="9.7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</row>
    <row r="131" ht="9.7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</row>
    <row r="132" ht="9.7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</row>
    <row r="133" ht="9.7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</row>
    <row r="134" ht="9.7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</row>
    <row r="135" ht="9.7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</row>
    <row r="136" ht="9.7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</row>
    <row r="137" ht="9.7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</row>
    <row r="138" ht="9.7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</row>
    <row r="139" ht="9.7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</row>
    <row r="140" ht="9.7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</row>
    <row r="141" ht="9.7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</row>
    <row r="142" ht="9.7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</row>
    <row r="143" ht="9.7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</row>
    <row r="144" ht="9.7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</row>
    <row r="145" ht="9.7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</row>
    <row r="146" ht="9.7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</row>
    <row r="147" ht="9.7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</row>
    <row r="148" ht="9.7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</row>
    <row r="149" ht="9.7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</row>
    <row r="150" ht="9.7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</row>
    <row r="151" ht="9.7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</row>
    <row r="152" ht="9.7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</row>
    <row r="153" ht="9.7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</row>
    <row r="154" ht="9.7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</row>
    <row r="155" ht="9.7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</row>
    <row r="156" ht="9.7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</row>
    <row r="157" ht="9.7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</row>
    <row r="158" ht="9.7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</row>
    <row r="159" ht="9.7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</row>
    <row r="160" ht="9.7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</row>
    <row r="161" ht="9.7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</row>
    <row r="162" ht="9.7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</row>
    <row r="163" ht="9.7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</row>
    <row r="164" ht="9.7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</row>
    <row r="165" ht="9.7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</row>
    <row r="166" ht="9.7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</row>
    <row r="167" ht="9.7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ht="9.7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</row>
    <row r="169" ht="9.7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</row>
    <row r="170" ht="9.7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</row>
    <row r="171" ht="9.7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</row>
    <row r="172" ht="9.7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</row>
    <row r="173" ht="9.7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</row>
    <row r="174" ht="9.7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</row>
    <row r="175" ht="9.7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</row>
    <row r="176" ht="9.7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</row>
    <row r="177" ht="9.7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</row>
    <row r="178" ht="9.7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</row>
    <row r="179" ht="9.7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</row>
    <row r="180" ht="9.7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</row>
    <row r="181" ht="9.7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</row>
    <row r="182" ht="9.7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</row>
    <row r="183" ht="9.7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</row>
    <row r="184" ht="9.7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</row>
    <row r="185" ht="9.7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</row>
    <row r="186" ht="9.7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</row>
    <row r="187" ht="9.7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</row>
    <row r="188" ht="9.7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</row>
    <row r="189" ht="9.7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</row>
    <row r="190" ht="9.7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</row>
    <row r="191" ht="9.7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</row>
    <row r="192" ht="9.7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</row>
    <row r="193" ht="9.7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</row>
    <row r="194" ht="9.7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</row>
    <row r="195" ht="9.7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</row>
    <row r="196" ht="9.75" customHeight="1">
      <c r="A196" s="74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</row>
    <row r="197" ht="9.75" customHeight="1">
      <c r="A197" s="74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</row>
    <row r="198" ht="9.75" customHeight="1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</row>
    <row r="199" ht="9.75" customHeight="1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</row>
    <row r="200" ht="9.75" customHeight="1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</row>
    <row r="201" ht="9.75" customHeight="1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</row>
    <row r="202" ht="9.75" customHeight="1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</row>
    <row r="203" ht="9.75" customHeight="1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</row>
    <row r="204" ht="9.75" customHeight="1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</row>
    <row r="205" ht="9.75" customHeight="1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</row>
    <row r="206" ht="9.75" customHeight="1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</row>
    <row r="207" ht="9.75" customHeight="1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</row>
    <row r="208" ht="9.75" customHeight="1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</row>
    <row r="209" ht="9.75" customHeight="1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</row>
    <row r="210" ht="9.75" customHeight="1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</row>
    <row r="211" ht="9.75" customHeight="1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</row>
    <row r="212" ht="9.75" customHeight="1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</row>
    <row r="213" ht="9.75" customHeight="1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</row>
    <row r="214" ht="9.75" customHeight="1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</row>
    <row r="215" ht="9.75" customHeight="1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ht="9.75" customHeight="1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ht="9.75" customHeight="1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</row>
    <row r="218" ht="9.75" customHeight="1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</row>
    <row r="219" ht="9.75" customHeight="1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</row>
    <row r="220" ht="9.75" customHeight="1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</row>
    <row r="221" ht="9.75" customHeight="1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</row>
    <row r="222" ht="9.75" customHeight="1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</row>
    <row r="223" ht="9.75" customHeight="1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</row>
    <row r="224" ht="9.75" customHeight="1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</row>
    <row r="225" ht="9.75" customHeight="1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</row>
    <row r="226" ht="9.75" customHeight="1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</row>
    <row r="227" ht="9.75" customHeight="1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</row>
    <row r="228" ht="9.75" customHeight="1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</row>
    <row r="229" ht="9.75" customHeight="1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</row>
    <row r="230" ht="9.75" customHeight="1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</row>
    <row r="231" ht="9.75" customHeight="1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</row>
    <row r="232" ht="9.75" customHeight="1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</row>
    <row r="233" ht="9.75" customHeight="1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</row>
    <row r="234" ht="9.75" customHeight="1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</row>
    <row r="235" ht="9.75" customHeight="1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</row>
    <row r="236" ht="9.75" customHeight="1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</row>
    <row r="237" ht="9.75" customHeight="1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</row>
    <row r="238" ht="9.75" customHeight="1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</row>
    <row r="239" ht="9.75" customHeight="1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</row>
    <row r="240" ht="9.75" customHeight="1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</row>
    <row r="241" ht="9.75" customHeight="1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</row>
    <row r="242" ht="9.75" customHeight="1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</row>
    <row r="243" ht="9.75" customHeight="1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</row>
    <row r="244" ht="9.75" customHeight="1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</row>
    <row r="245" ht="9.75" customHeight="1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</row>
    <row r="246" ht="9.75" customHeight="1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</row>
    <row r="247" ht="9.75" customHeight="1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</row>
    <row r="248" ht="9.75" customHeight="1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</row>
    <row r="249" ht="9.75" customHeight="1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</row>
    <row r="250" ht="9.75" customHeight="1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</row>
    <row r="251" ht="9.75" customHeight="1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</row>
    <row r="252" ht="9.75" customHeight="1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</row>
    <row r="253" ht="9.75" customHeight="1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ht="9.75" customHeight="1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</row>
    <row r="255" ht="9.75" customHeight="1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</row>
    <row r="256" ht="9.75" customHeight="1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</row>
    <row r="257" ht="9.75" customHeight="1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</row>
    <row r="258" ht="9.75" customHeight="1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</row>
    <row r="259" ht="9.75" customHeight="1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</row>
    <row r="260" ht="9.75" customHeight="1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</row>
    <row r="261" ht="9.75" customHeight="1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</row>
    <row r="262" ht="9.75" customHeight="1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</row>
    <row r="263" ht="9.75" customHeight="1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</row>
    <row r="264" ht="9.75" customHeight="1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</row>
    <row r="265" ht="9.75" customHeight="1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</row>
    <row r="266" ht="9.75" customHeight="1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</row>
    <row r="267" ht="9.75" customHeight="1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</row>
    <row r="268" ht="9.75" customHeight="1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</row>
    <row r="269" ht="9.75" customHeight="1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</row>
    <row r="270" ht="9.75" customHeight="1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</row>
    <row r="271" ht="9.75" customHeight="1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</row>
    <row r="272" ht="9.75" customHeight="1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</row>
    <row r="273" ht="9.75" customHeight="1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</row>
    <row r="274" ht="9.75" customHeight="1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</row>
    <row r="275" ht="9.75" customHeight="1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</row>
    <row r="276" ht="9.75" customHeight="1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</row>
    <row r="277" ht="9.75" customHeight="1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</row>
    <row r="278" ht="9.75" customHeight="1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</row>
    <row r="279" ht="9.75" customHeight="1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</row>
    <row r="280" ht="9.75" customHeight="1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</row>
    <row r="281" ht="9.75" customHeight="1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</row>
    <row r="282" ht="9.75" customHeight="1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</row>
    <row r="283" ht="9.75" customHeight="1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</row>
    <row r="284" ht="9.75" customHeight="1">
      <c r="A284" s="74"/>
      <c r="B284" s="74"/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</row>
    <row r="285" ht="9.75" customHeight="1">
      <c r="A285" s="74"/>
      <c r="B285" s="74"/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</row>
    <row r="286" ht="9.75" customHeight="1">
      <c r="A286" s="74"/>
      <c r="B286" s="74"/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</row>
    <row r="287" ht="9.75" customHeight="1">
      <c r="A287" s="74"/>
      <c r="B287" s="74"/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</row>
    <row r="288" ht="9.75" customHeight="1">
      <c r="A288" s="74"/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</row>
    <row r="289" ht="9.75" customHeight="1">
      <c r="A289" s="74"/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</row>
    <row r="290" ht="9.75" customHeight="1">
      <c r="A290" s="74"/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</row>
    <row r="291" ht="9.75" customHeight="1">
      <c r="A291" s="74"/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ht="9.75" customHeight="1">
      <c r="A292" s="74"/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</row>
    <row r="293" ht="9.75" customHeight="1">
      <c r="A293" s="74"/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</row>
    <row r="294" ht="9.75" customHeight="1">
      <c r="A294" s="74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</row>
    <row r="295" ht="9.75" customHeight="1">
      <c r="A295" s="74"/>
      <c r="B295" s="74"/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</row>
    <row r="296" ht="9.75" customHeight="1">
      <c r="A296" s="74"/>
      <c r="B296" s="74"/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</row>
    <row r="297" ht="9.75" customHeight="1">
      <c r="A297" s="74"/>
      <c r="B297" s="74"/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</row>
    <row r="298" ht="9.75" customHeight="1">
      <c r="A298" s="74"/>
      <c r="B298" s="74"/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</row>
    <row r="299" ht="9.75" customHeight="1">
      <c r="A299" s="74"/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</row>
    <row r="300" ht="9.75" customHeight="1">
      <c r="A300" s="74"/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</row>
    <row r="301" ht="9.75" customHeight="1">
      <c r="A301" s="74"/>
      <c r="B301" s="74"/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</row>
    <row r="302" ht="9.75" customHeight="1">
      <c r="A302" s="74"/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</row>
    <row r="303" ht="9.75" customHeight="1">
      <c r="A303" s="74"/>
      <c r="B303" s="74"/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</row>
    <row r="304" ht="9.75" customHeight="1">
      <c r="A304" s="74"/>
      <c r="B304" s="74"/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</row>
    <row r="305" ht="9.75" customHeight="1">
      <c r="A305" s="74"/>
      <c r="B305" s="74"/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</row>
    <row r="306" ht="9.75" customHeight="1">
      <c r="A306" s="74"/>
      <c r="B306" s="74"/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</row>
    <row r="307" ht="9.75" customHeight="1">
      <c r="A307" s="74"/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</row>
    <row r="308" ht="9.75" customHeight="1">
      <c r="A308" s="74"/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</row>
    <row r="309" ht="9.75" customHeight="1">
      <c r="A309" s="74"/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</row>
    <row r="310" ht="9.75" customHeight="1">
      <c r="A310" s="74"/>
      <c r="B310" s="74"/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</row>
    <row r="311" ht="9.75" customHeight="1">
      <c r="A311" s="74"/>
      <c r="B311" s="74"/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</row>
    <row r="312" ht="9.75" customHeight="1">
      <c r="A312" s="74"/>
      <c r="B312" s="74"/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</row>
    <row r="313" ht="9.75" customHeight="1">
      <c r="A313" s="74"/>
      <c r="B313" s="74"/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</row>
    <row r="314" ht="9.75" customHeight="1">
      <c r="A314" s="74"/>
      <c r="B314" s="74"/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</row>
    <row r="315" ht="9.75" customHeight="1">
      <c r="A315" s="74"/>
      <c r="B315" s="74"/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</row>
    <row r="316" ht="9.75" customHeight="1">
      <c r="A316" s="74"/>
      <c r="B316" s="74"/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</row>
    <row r="317" ht="9.75" customHeight="1">
      <c r="A317" s="74"/>
      <c r="B317" s="74"/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</row>
    <row r="318" ht="9.75" customHeight="1">
      <c r="A318" s="74"/>
      <c r="B318" s="74"/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</row>
    <row r="319" ht="9.75" customHeight="1">
      <c r="A319" s="74"/>
      <c r="B319" s="74"/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</row>
    <row r="320" ht="9.75" customHeight="1">
      <c r="A320" s="74"/>
      <c r="B320" s="74"/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</row>
    <row r="321" ht="9.75" customHeight="1">
      <c r="A321" s="74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</row>
    <row r="322" ht="9.75" customHeight="1">
      <c r="A322" s="74"/>
      <c r="B322" s="74"/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</row>
    <row r="323" ht="9.75" customHeight="1">
      <c r="A323" s="74"/>
      <c r="B323" s="74"/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</row>
    <row r="324" ht="9.75" customHeight="1">
      <c r="A324" s="74"/>
      <c r="B324" s="74"/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</row>
    <row r="325" ht="9.75" customHeight="1">
      <c r="A325" s="74"/>
      <c r="B325" s="74"/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</row>
    <row r="326" ht="9.75" customHeight="1">
      <c r="A326" s="74"/>
      <c r="B326" s="74"/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</row>
    <row r="327" ht="9.75" customHeight="1">
      <c r="A327" s="74"/>
      <c r="B327" s="74"/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</row>
    <row r="328" ht="9.75" customHeight="1">
      <c r="A328" s="74"/>
      <c r="B328" s="74"/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</row>
    <row r="329" ht="9.75" customHeight="1">
      <c r="A329" s="74"/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</row>
    <row r="330" ht="9.75" customHeight="1">
      <c r="A330" s="74"/>
      <c r="B330" s="74"/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</row>
    <row r="331" ht="9.75" customHeight="1">
      <c r="A331" s="74"/>
      <c r="B331" s="74"/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</row>
    <row r="332" ht="9.75" customHeight="1">
      <c r="A332" s="74"/>
      <c r="B332" s="74"/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</row>
    <row r="333" ht="9.75" customHeight="1">
      <c r="A333" s="74"/>
      <c r="B333" s="74"/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</row>
    <row r="334" ht="9.75" customHeight="1">
      <c r="A334" s="74"/>
      <c r="B334" s="74"/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</row>
    <row r="335" ht="9.75" customHeight="1">
      <c r="A335" s="74"/>
      <c r="B335" s="74"/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</row>
    <row r="336" ht="9.75" customHeight="1">
      <c r="A336" s="74"/>
      <c r="B336" s="74"/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</row>
    <row r="337" ht="9.75" customHeight="1">
      <c r="A337" s="74"/>
      <c r="B337" s="74"/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</row>
    <row r="338" ht="9.75" customHeight="1">
      <c r="A338" s="74"/>
      <c r="B338" s="74"/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</row>
    <row r="339" ht="9.75" customHeight="1">
      <c r="A339" s="74"/>
      <c r="B339" s="74"/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</row>
    <row r="340" ht="9.75" customHeight="1">
      <c r="A340" s="74"/>
      <c r="B340" s="74"/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</row>
    <row r="341" ht="9.75" customHeight="1">
      <c r="A341" s="74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</row>
    <row r="342" ht="9.75" customHeight="1">
      <c r="A342" s="74"/>
      <c r="B342" s="74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</row>
    <row r="343" ht="9.75" customHeight="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</row>
    <row r="344" ht="9.75" customHeight="1">
      <c r="A344" s="74"/>
      <c r="B344" s="74"/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</row>
    <row r="345" ht="9.75" customHeight="1">
      <c r="A345" s="74"/>
      <c r="B345" s="74"/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</row>
    <row r="346" ht="9.75" customHeight="1">
      <c r="A346" s="74"/>
      <c r="B346" s="74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</row>
    <row r="347" ht="9.75" customHeight="1">
      <c r="A347" s="74"/>
      <c r="B347" s="74"/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</row>
    <row r="348" ht="9.75" customHeight="1">
      <c r="A348" s="74"/>
      <c r="B348" s="74"/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</row>
    <row r="349" ht="9.75" customHeight="1">
      <c r="A349" s="74"/>
      <c r="B349" s="74"/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</row>
    <row r="350" ht="9.75" customHeight="1">
      <c r="A350" s="74"/>
      <c r="B350" s="74"/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</row>
    <row r="351" ht="9.75" customHeight="1">
      <c r="A351" s="74"/>
      <c r="B351" s="74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</row>
    <row r="352" ht="9.75" customHeight="1">
      <c r="A352" s="74"/>
      <c r="B352" s="74"/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</row>
    <row r="353" ht="9.75" customHeight="1">
      <c r="A353" s="74"/>
      <c r="B353" s="74"/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</row>
    <row r="354" ht="9.75" customHeight="1">
      <c r="A354" s="74"/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</row>
    <row r="355" ht="9.75" customHeight="1">
      <c r="A355" s="74"/>
      <c r="B355" s="74"/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</row>
    <row r="356" ht="9.75" customHeight="1">
      <c r="A356" s="74"/>
      <c r="B356" s="74"/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</row>
    <row r="357" ht="9.75" customHeight="1">
      <c r="A357" s="74"/>
      <c r="B357" s="74"/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</row>
    <row r="358" ht="9.75" customHeight="1">
      <c r="A358" s="74"/>
      <c r="B358" s="74"/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</row>
    <row r="359" ht="9.75" customHeight="1">
      <c r="A359" s="74"/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</row>
    <row r="360" ht="9.75" customHeight="1">
      <c r="A360" s="74"/>
      <c r="B360" s="74"/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</row>
    <row r="361" ht="9.75" customHeight="1">
      <c r="A361" s="74"/>
      <c r="B361" s="74"/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</row>
    <row r="362" ht="9.75" customHeight="1">
      <c r="A362" s="74"/>
      <c r="B362" s="74"/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</row>
    <row r="363" ht="9.75" customHeight="1">
      <c r="A363" s="74"/>
      <c r="B363" s="74"/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</row>
    <row r="364" ht="9.75" customHeight="1">
      <c r="A364" s="74"/>
      <c r="B364" s="74"/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</row>
    <row r="365" ht="9.75" customHeight="1">
      <c r="A365" s="74"/>
      <c r="B365" s="74"/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</row>
    <row r="366" ht="9.75" customHeight="1">
      <c r="A366" s="74"/>
      <c r="B366" s="74"/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</row>
    <row r="367" ht="9.75" customHeight="1">
      <c r="A367" s="74"/>
      <c r="B367" s="74"/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</row>
    <row r="368" ht="9.75" customHeight="1">
      <c r="A368" s="74"/>
      <c r="B368" s="74"/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</row>
    <row r="369" ht="9.75" customHeight="1">
      <c r="A369" s="74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</row>
    <row r="370" ht="9.75" customHeight="1">
      <c r="A370" s="74"/>
      <c r="B370" s="74"/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</row>
    <row r="371" ht="9.75" customHeight="1">
      <c r="A371" s="74"/>
      <c r="B371" s="74"/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</row>
    <row r="372" ht="9.75" customHeight="1">
      <c r="A372" s="74"/>
      <c r="B372" s="74"/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</row>
    <row r="373" ht="9.75" customHeight="1">
      <c r="A373" s="74"/>
      <c r="B373" s="74"/>
      <c r="C373" s="74"/>
      <c r="D373" s="74"/>
      <c r="E373" s="74"/>
      <c r="F373" s="74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</row>
    <row r="374" ht="9.75" customHeight="1">
      <c r="A374" s="74"/>
      <c r="B374" s="74"/>
      <c r="C374" s="74"/>
      <c r="D374" s="74"/>
      <c r="E374" s="74"/>
      <c r="F374" s="74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</row>
    <row r="375" ht="9.75" customHeight="1">
      <c r="A375" s="74"/>
      <c r="B375" s="74"/>
      <c r="C375" s="74"/>
      <c r="D375" s="74"/>
      <c r="E375" s="74"/>
      <c r="F375" s="74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</row>
    <row r="376" ht="9.75" customHeight="1">
      <c r="A376" s="74"/>
      <c r="B376" s="74"/>
      <c r="C376" s="74"/>
      <c r="D376" s="74"/>
      <c r="E376" s="74"/>
      <c r="F376" s="74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</row>
    <row r="377" ht="9.75" customHeight="1">
      <c r="A377" s="74"/>
      <c r="B377" s="74"/>
      <c r="C377" s="74"/>
      <c r="D377" s="74"/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</row>
    <row r="378" ht="9.75" customHeight="1">
      <c r="A378" s="74"/>
      <c r="B378" s="74"/>
      <c r="C378" s="74"/>
      <c r="D378" s="74"/>
      <c r="E378" s="74"/>
      <c r="F378" s="74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</row>
    <row r="379" ht="9.75" customHeight="1">
      <c r="A379" s="74"/>
      <c r="B379" s="74"/>
      <c r="C379" s="74"/>
      <c r="D379" s="74"/>
      <c r="E379" s="74"/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</row>
    <row r="380" ht="9.75" customHeight="1">
      <c r="A380" s="74"/>
      <c r="B380" s="74"/>
      <c r="C380" s="74"/>
      <c r="D380" s="74"/>
      <c r="E380" s="74"/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</row>
    <row r="381" ht="9.75" customHeight="1">
      <c r="A381" s="74"/>
      <c r="B381" s="74"/>
      <c r="C381" s="74"/>
      <c r="D381" s="74"/>
      <c r="E381" s="74"/>
      <c r="F381" s="74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</row>
    <row r="382" ht="9.75" customHeight="1">
      <c r="A382" s="74"/>
      <c r="B382" s="74"/>
      <c r="C382" s="74"/>
      <c r="D382" s="74"/>
      <c r="E382" s="74"/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</row>
    <row r="383" ht="9.75" customHeight="1">
      <c r="A383" s="74"/>
      <c r="B383" s="74"/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</row>
    <row r="384" ht="9.75" customHeight="1">
      <c r="A384" s="74"/>
      <c r="B384" s="74"/>
      <c r="C384" s="74"/>
      <c r="D384" s="74"/>
      <c r="E384" s="74"/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</row>
    <row r="385" ht="9.75" customHeight="1">
      <c r="A385" s="74"/>
      <c r="B385" s="74"/>
      <c r="C385" s="74"/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</row>
    <row r="386" ht="9.75" customHeight="1">
      <c r="A386" s="74"/>
      <c r="B386" s="74"/>
      <c r="C386" s="74"/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</row>
    <row r="387" ht="9.75" customHeight="1">
      <c r="A387" s="74"/>
      <c r="B387" s="74"/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</row>
    <row r="388" ht="9.75" customHeight="1">
      <c r="A388" s="74"/>
      <c r="B388" s="74"/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</row>
    <row r="389" ht="9.75" customHeight="1">
      <c r="A389" s="74"/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</row>
    <row r="390" ht="9.75" customHeight="1">
      <c r="A390" s="74"/>
      <c r="B390" s="74"/>
      <c r="C390" s="74"/>
      <c r="D390" s="74"/>
      <c r="E390" s="74"/>
      <c r="F390" s="74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</row>
    <row r="391" ht="9.75" customHeight="1">
      <c r="A391" s="74"/>
      <c r="B391" s="74"/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</row>
    <row r="392" ht="9.75" customHeight="1">
      <c r="A392" s="74"/>
      <c r="B392" s="74"/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</row>
    <row r="393" ht="9.75" customHeight="1">
      <c r="A393" s="74"/>
      <c r="B393" s="74"/>
      <c r="C393" s="74"/>
      <c r="D393" s="74"/>
      <c r="E393" s="74"/>
      <c r="F393" s="74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</row>
    <row r="394" ht="9.75" customHeight="1">
      <c r="A394" s="74"/>
      <c r="B394" s="74"/>
      <c r="C394" s="74"/>
      <c r="D394" s="74"/>
      <c r="E394" s="74"/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</row>
    <row r="395" ht="9.75" customHeight="1">
      <c r="A395" s="74"/>
      <c r="B395" s="74"/>
      <c r="C395" s="74"/>
      <c r="D395" s="74"/>
      <c r="E395" s="74"/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</row>
    <row r="396" ht="9.75" customHeight="1">
      <c r="A396" s="74"/>
      <c r="B396" s="74"/>
      <c r="C396" s="74"/>
      <c r="D396" s="74"/>
      <c r="E396" s="74"/>
      <c r="F396" s="74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</row>
    <row r="397" ht="9.75" customHeight="1">
      <c r="A397" s="74"/>
      <c r="B397" s="74"/>
      <c r="C397" s="74"/>
      <c r="D397" s="74"/>
      <c r="E397" s="74"/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</row>
    <row r="398" ht="9.75" customHeight="1">
      <c r="A398" s="74"/>
      <c r="B398" s="74"/>
      <c r="C398" s="74"/>
      <c r="D398" s="74"/>
      <c r="E398" s="74"/>
      <c r="F398" s="74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</row>
    <row r="399" ht="9.75" customHeight="1">
      <c r="A399" s="74"/>
      <c r="B399" s="74"/>
      <c r="C399" s="74"/>
      <c r="D399" s="74"/>
      <c r="E399" s="74"/>
      <c r="F399" s="74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</row>
    <row r="400" ht="9.75" customHeight="1">
      <c r="A400" s="74"/>
      <c r="B400" s="74"/>
      <c r="C400" s="74"/>
      <c r="D400" s="74"/>
      <c r="E400" s="74"/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</row>
    <row r="401" ht="9.75" customHeight="1">
      <c r="A401" s="74"/>
      <c r="B401" s="74"/>
      <c r="C401" s="74"/>
      <c r="D401" s="74"/>
      <c r="E401" s="74"/>
      <c r="F401" s="74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</row>
    <row r="402" ht="9.75" customHeight="1">
      <c r="A402" s="74"/>
      <c r="B402" s="74"/>
      <c r="C402" s="74"/>
      <c r="D402" s="74"/>
      <c r="E402" s="74"/>
      <c r="F402" s="74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</row>
    <row r="403" ht="9.75" customHeight="1">
      <c r="A403" s="74"/>
      <c r="B403" s="74"/>
      <c r="C403" s="74"/>
      <c r="D403" s="74"/>
      <c r="E403" s="74"/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</row>
    <row r="404" ht="9.75" customHeight="1">
      <c r="A404" s="74"/>
      <c r="B404" s="74"/>
      <c r="C404" s="74"/>
      <c r="D404" s="74"/>
      <c r="E404" s="74"/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</row>
    <row r="405" ht="9.75" customHeight="1">
      <c r="A405" s="74"/>
      <c r="B405" s="74"/>
      <c r="C405" s="74"/>
      <c r="D405" s="74"/>
      <c r="E405" s="74"/>
      <c r="F405" s="74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</row>
    <row r="406" ht="9.75" customHeight="1">
      <c r="A406" s="74"/>
      <c r="B406" s="74"/>
      <c r="C406" s="74"/>
      <c r="D406" s="74"/>
      <c r="E406" s="74"/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</row>
    <row r="407" ht="9.75" customHeight="1">
      <c r="A407" s="74"/>
      <c r="B407" s="74"/>
      <c r="C407" s="74"/>
      <c r="D407" s="74"/>
      <c r="E407" s="74"/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</row>
    <row r="408" ht="9.75" customHeight="1">
      <c r="A408" s="74"/>
      <c r="B408" s="74"/>
      <c r="C408" s="74"/>
      <c r="D408" s="74"/>
      <c r="E408" s="74"/>
      <c r="F408" s="74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</row>
    <row r="409" ht="9.75" customHeight="1">
      <c r="A409" s="74"/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</row>
    <row r="410" ht="9.75" customHeight="1">
      <c r="A410" s="74"/>
      <c r="B410" s="74"/>
      <c r="C410" s="74"/>
      <c r="D410" s="74"/>
      <c r="E410" s="74"/>
      <c r="F410" s="74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</row>
    <row r="411" ht="9.75" customHeight="1">
      <c r="A411" s="74"/>
      <c r="B411" s="74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</row>
    <row r="412" ht="9.75" customHeight="1">
      <c r="A412" s="74"/>
      <c r="B412" s="74"/>
      <c r="C412" s="74"/>
      <c r="D412" s="74"/>
      <c r="E412" s="74"/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</row>
    <row r="413" ht="9.75" customHeight="1">
      <c r="A413" s="74"/>
      <c r="B413" s="74"/>
      <c r="C413" s="74"/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</row>
    <row r="414" ht="9.75" customHeight="1">
      <c r="A414" s="74"/>
      <c r="B414" s="74"/>
      <c r="C414" s="74"/>
      <c r="D414" s="74"/>
      <c r="E414" s="74"/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</row>
    <row r="415" ht="9.75" customHeight="1">
      <c r="A415" s="74"/>
      <c r="B415" s="74"/>
      <c r="C415" s="74"/>
      <c r="D415" s="74"/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</row>
    <row r="416" ht="9.75" customHeight="1">
      <c r="A416" s="74"/>
      <c r="B416" s="74"/>
      <c r="C416" s="74"/>
      <c r="D416" s="74"/>
      <c r="E416" s="74"/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</row>
    <row r="417" ht="9.75" customHeight="1">
      <c r="A417" s="74"/>
      <c r="B417" s="74"/>
      <c r="C417" s="74"/>
      <c r="D417" s="74"/>
      <c r="E417" s="74"/>
      <c r="F417" s="74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</row>
    <row r="418" ht="9.75" customHeight="1">
      <c r="A418" s="74"/>
      <c r="B418" s="74"/>
      <c r="C418" s="74"/>
      <c r="D418" s="74"/>
      <c r="E418" s="74"/>
      <c r="F418" s="74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</row>
    <row r="419" ht="9.75" customHeight="1">
      <c r="A419" s="74"/>
      <c r="B419" s="74"/>
      <c r="C419" s="74"/>
      <c r="D419" s="74"/>
      <c r="E419" s="74"/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</row>
    <row r="420" ht="9.75" customHeight="1">
      <c r="A420" s="74"/>
      <c r="B420" s="74"/>
      <c r="C420" s="74"/>
      <c r="D420" s="74"/>
      <c r="E420" s="74"/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</row>
    <row r="421" ht="9.75" customHeight="1">
      <c r="A421" s="74"/>
      <c r="B421" s="74"/>
      <c r="C421" s="74"/>
      <c r="D421" s="74"/>
      <c r="E421" s="74"/>
      <c r="F421" s="74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</row>
    <row r="422" ht="9.75" customHeight="1">
      <c r="A422" s="74"/>
      <c r="B422" s="74"/>
      <c r="C422" s="74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</row>
    <row r="423" ht="9.75" customHeight="1">
      <c r="A423" s="74"/>
      <c r="B423" s="74"/>
      <c r="C423" s="74"/>
      <c r="D423" s="74"/>
      <c r="E423" s="74"/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</row>
    <row r="424" ht="9.75" customHeight="1">
      <c r="A424" s="74"/>
      <c r="B424" s="74"/>
      <c r="C424" s="74"/>
      <c r="D424" s="74"/>
      <c r="E424" s="74"/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</row>
    <row r="425" ht="9.75" customHeight="1">
      <c r="A425" s="74"/>
      <c r="B425" s="74"/>
      <c r="C425" s="74"/>
      <c r="D425" s="74"/>
      <c r="E425" s="74"/>
      <c r="F425" s="74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</row>
    <row r="426" ht="9.75" customHeight="1">
      <c r="A426" s="74"/>
      <c r="B426" s="74"/>
      <c r="C426" s="74"/>
      <c r="D426" s="74"/>
      <c r="E426" s="74"/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</row>
    <row r="427" ht="9.75" customHeight="1">
      <c r="A427" s="74"/>
      <c r="B427" s="74"/>
      <c r="C427" s="74"/>
      <c r="D427" s="74"/>
      <c r="E427" s="74"/>
      <c r="F427" s="74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</row>
    <row r="428" ht="9.75" customHeight="1">
      <c r="A428" s="74"/>
      <c r="B428" s="74"/>
      <c r="C428" s="74"/>
      <c r="D428" s="74"/>
      <c r="E428" s="74"/>
      <c r="F428" s="74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</row>
    <row r="429" ht="9.75" customHeight="1">
      <c r="A429" s="74"/>
      <c r="B429" s="74"/>
      <c r="C429" s="74"/>
      <c r="D429" s="74"/>
      <c r="E429" s="74"/>
      <c r="F429" s="74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</row>
    <row r="430" ht="9.75" customHeight="1">
      <c r="A430" s="74"/>
      <c r="B430" s="74"/>
      <c r="C430" s="74"/>
      <c r="D430" s="74"/>
      <c r="E430" s="74"/>
      <c r="F430" s="74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</row>
    <row r="431" ht="9.75" customHeight="1">
      <c r="A431" s="74"/>
      <c r="B431" s="74"/>
      <c r="C431" s="74"/>
      <c r="D431" s="74"/>
      <c r="E431" s="74"/>
      <c r="F431" s="74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</row>
    <row r="432" ht="9.75" customHeight="1">
      <c r="A432" s="74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</row>
    <row r="433" ht="9.75" customHeight="1">
      <c r="A433" s="74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</row>
    <row r="434" ht="9.75" customHeight="1">
      <c r="A434" s="74"/>
      <c r="B434" s="74"/>
      <c r="C434" s="74"/>
      <c r="D434" s="74"/>
      <c r="E434" s="74"/>
      <c r="F434" s="74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</row>
    <row r="435" ht="9.75" customHeight="1">
      <c r="A435" s="74"/>
      <c r="B435" s="74"/>
      <c r="C435" s="74"/>
      <c r="D435" s="74"/>
      <c r="E435" s="74"/>
      <c r="F435" s="74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</row>
    <row r="436" ht="9.75" customHeight="1">
      <c r="A436" s="74"/>
      <c r="B436" s="74"/>
      <c r="C436" s="74"/>
      <c r="D436" s="74"/>
      <c r="E436" s="74"/>
      <c r="F436" s="74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</row>
    <row r="437" ht="9.75" customHeight="1">
      <c r="A437" s="74"/>
      <c r="B437" s="74"/>
      <c r="C437" s="74"/>
      <c r="D437" s="74"/>
      <c r="E437" s="74"/>
      <c r="F437" s="74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</row>
    <row r="438" ht="9.75" customHeight="1">
      <c r="A438" s="74"/>
      <c r="B438" s="74"/>
      <c r="C438" s="74"/>
      <c r="D438" s="74"/>
      <c r="E438" s="74"/>
      <c r="F438" s="74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</row>
    <row r="439" ht="9.75" customHeight="1">
      <c r="A439" s="74"/>
      <c r="B439" s="74"/>
      <c r="C439" s="74"/>
      <c r="D439" s="74"/>
      <c r="E439" s="74"/>
      <c r="F439" s="74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</row>
    <row r="440" ht="9.75" customHeight="1">
      <c r="A440" s="74"/>
      <c r="B440" s="74"/>
      <c r="C440" s="74"/>
      <c r="D440" s="74"/>
      <c r="E440" s="74"/>
      <c r="F440" s="74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</row>
    <row r="441" ht="9.75" customHeight="1">
      <c r="A441" s="74"/>
      <c r="B441" s="74"/>
      <c r="C441" s="74"/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</row>
    <row r="442" ht="9.75" customHeight="1">
      <c r="A442" s="74"/>
      <c r="B442" s="74"/>
      <c r="C442" s="74"/>
      <c r="D442" s="74"/>
      <c r="E442" s="74"/>
      <c r="F442" s="74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</row>
    <row r="443" ht="9.75" customHeight="1">
      <c r="A443" s="74"/>
      <c r="B443" s="74"/>
      <c r="C443" s="74"/>
      <c r="D443" s="74"/>
      <c r="E443" s="74"/>
      <c r="F443" s="74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</row>
    <row r="444" ht="9.75" customHeight="1">
      <c r="A444" s="74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</row>
    <row r="445" ht="9.75" customHeight="1">
      <c r="A445" s="74"/>
      <c r="B445" s="74"/>
      <c r="C445" s="74"/>
      <c r="D445" s="74"/>
      <c r="E445" s="74"/>
      <c r="F445" s="74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</row>
    <row r="446" ht="9.75" customHeight="1">
      <c r="A446" s="74"/>
      <c r="B446" s="74"/>
      <c r="C446" s="74"/>
      <c r="D446" s="74"/>
      <c r="E446" s="74"/>
      <c r="F446" s="74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</row>
    <row r="447" ht="9.75" customHeight="1">
      <c r="A447" s="74"/>
      <c r="B447" s="74"/>
      <c r="C447" s="74"/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</row>
    <row r="448" ht="9.75" customHeight="1">
      <c r="A448" s="74"/>
      <c r="B448" s="74"/>
      <c r="C448" s="74"/>
      <c r="D448" s="74"/>
      <c r="E448" s="74"/>
      <c r="F448" s="74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</row>
    <row r="449" ht="9.75" customHeight="1">
      <c r="A449" s="74"/>
      <c r="B449" s="74"/>
      <c r="C449" s="74"/>
      <c r="D449" s="74"/>
      <c r="E449" s="74"/>
      <c r="F449" s="74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</row>
    <row r="450" ht="9.75" customHeight="1">
      <c r="A450" s="74"/>
      <c r="B450" s="74"/>
      <c r="C450" s="74"/>
      <c r="D450" s="74"/>
      <c r="E450" s="74"/>
      <c r="F450" s="74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</row>
    <row r="451" ht="9.75" customHeight="1">
      <c r="A451" s="74"/>
      <c r="B451" s="74"/>
      <c r="C451" s="74"/>
      <c r="D451" s="74"/>
      <c r="E451" s="74"/>
      <c r="F451" s="74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</row>
    <row r="452" ht="9.75" customHeight="1">
      <c r="A452" s="74"/>
      <c r="B452" s="74"/>
      <c r="C452" s="74"/>
      <c r="D452" s="74"/>
      <c r="E452" s="74"/>
      <c r="F452" s="74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</row>
    <row r="453" ht="9.75" customHeight="1">
      <c r="A453" s="74"/>
      <c r="B453" s="74"/>
      <c r="C453" s="74"/>
      <c r="D453" s="74"/>
      <c r="E453" s="74"/>
      <c r="F453" s="74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</row>
    <row r="454" ht="9.75" customHeight="1">
      <c r="A454" s="74"/>
      <c r="B454" s="74"/>
      <c r="C454" s="74"/>
      <c r="D454" s="74"/>
      <c r="E454" s="74"/>
      <c r="F454" s="74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</row>
    <row r="455" ht="9.75" customHeight="1">
      <c r="A455" s="74"/>
      <c r="B455" s="74"/>
      <c r="C455" s="74"/>
      <c r="D455" s="74"/>
      <c r="E455" s="74"/>
      <c r="F455" s="74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</row>
    <row r="456" ht="9.75" customHeight="1">
      <c r="A456" s="74"/>
      <c r="B456" s="74"/>
      <c r="C456" s="74"/>
      <c r="D456" s="74"/>
      <c r="E456" s="74"/>
      <c r="F456" s="74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</row>
    <row r="457" ht="9.75" customHeight="1">
      <c r="A457" s="74"/>
      <c r="B457" s="74"/>
      <c r="C457" s="74"/>
      <c r="D457" s="74"/>
      <c r="E457" s="74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</row>
    <row r="458" ht="9.75" customHeight="1">
      <c r="A458" s="74"/>
      <c r="B458" s="74"/>
      <c r="C458" s="74"/>
      <c r="D458" s="74"/>
      <c r="E458" s="74"/>
      <c r="F458" s="74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</row>
    <row r="459" ht="9.75" customHeight="1">
      <c r="A459" s="74"/>
      <c r="B459" s="74"/>
      <c r="C459" s="74"/>
      <c r="D459" s="74"/>
      <c r="E459" s="74"/>
      <c r="F459" s="74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</row>
    <row r="460" ht="9.75" customHeight="1">
      <c r="A460" s="74"/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</row>
    <row r="461" ht="9.75" customHeight="1">
      <c r="A461" s="74"/>
      <c r="B461" s="74"/>
      <c r="C461" s="74"/>
      <c r="D461" s="74"/>
      <c r="E461" s="74"/>
      <c r="F461" s="74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</row>
    <row r="462" ht="9.75" customHeight="1">
      <c r="A462" s="74"/>
      <c r="B462" s="74"/>
      <c r="C462" s="74"/>
      <c r="D462" s="74"/>
      <c r="E462" s="74"/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</row>
    <row r="463" ht="9.75" customHeight="1">
      <c r="A463" s="74"/>
      <c r="B463" s="74"/>
      <c r="C463" s="74"/>
      <c r="D463" s="74"/>
      <c r="E463" s="74"/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</row>
    <row r="464" ht="9.75" customHeight="1">
      <c r="A464" s="74"/>
      <c r="B464" s="74"/>
      <c r="C464" s="74"/>
      <c r="D464" s="74"/>
      <c r="E464" s="74"/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</row>
    <row r="465" ht="9.75" customHeight="1">
      <c r="A465" s="74"/>
      <c r="B465" s="74"/>
      <c r="C465" s="74"/>
      <c r="D465" s="74"/>
      <c r="E465" s="74"/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</row>
    <row r="466" ht="9.75" customHeight="1">
      <c r="A466" s="74"/>
      <c r="B466" s="74"/>
      <c r="C466" s="74"/>
      <c r="D466" s="74"/>
      <c r="E466" s="74"/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</row>
    <row r="467" ht="9.75" customHeight="1">
      <c r="A467" s="74"/>
      <c r="B467" s="74"/>
      <c r="C467" s="74"/>
      <c r="D467" s="74"/>
      <c r="E467" s="74"/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</row>
    <row r="468" ht="9.75" customHeight="1">
      <c r="A468" s="74"/>
      <c r="B468" s="74"/>
      <c r="C468" s="74"/>
      <c r="D468" s="74"/>
      <c r="E468" s="74"/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</row>
    <row r="469" ht="9.75" customHeight="1">
      <c r="A469" s="74"/>
      <c r="B469" s="74"/>
      <c r="C469" s="74"/>
      <c r="D469" s="74"/>
      <c r="E469" s="74"/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</row>
    <row r="470" ht="9.75" customHeight="1">
      <c r="A470" s="74"/>
      <c r="B470" s="74"/>
      <c r="C470" s="74"/>
      <c r="D470" s="74"/>
      <c r="E470" s="74"/>
      <c r="F470" s="74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</row>
    <row r="471" ht="9.75" customHeight="1">
      <c r="A471" s="74"/>
      <c r="B471" s="74"/>
      <c r="C471" s="74"/>
      <c r="D471" s="74"/>
      <c r="E471" s="74"/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</row>
    <row r="472" ht="9.75" customHeight="1">
      <c r="A472" s="74"/>
      <c r="B472" s="74"/>
      <c r="C472" s="74"/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</row>
    <row r="473" ht="9.75" customHeight="1">
      <c r="A473" s="74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</row>
    <row r="474" ht="9.75" customHeight="1">
      <c r="A474" s="74"/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</row>
    <row r="475" ht="9.75" customHeight="1">
      <c r="A475" s="74"/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</row>
    <row r="476" ht="9.75" customHeight="1">
      <c r="A476" s="74"/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</row>
    <row r="477" ht="9.75" customHeight="1">
      <c r="A477" s="74"/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</row>
    <row r="478" ht="9.75" customHeight="1">
      <c r="A478" s="74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</row>
    <row r="479" ht="9.75" customHeight="1">
      <c r="A479" s="74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</row>
    <row r="480" ht="9.75" customHeight="1">
      <c r="A480" s="74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</row>
    <row r="481" ht="9.75" customHeight="1">
      <c r="A481" s="74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</row>
    <row r="482" ht="9.75" customHeight="1">
      <c r="A482" s="74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</row>
    <row r="483" ht="9.75" customHeight="1">
      <c r="A483" s="74"/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</row>
    <row r="484" ht="9.75" customHeight="1">
      <c r="A484" s="74"/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</row>
    <row r="485" ht="9.75" customHeight="1">
      <c r="A485" s="74"/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</row>
    <row r="486" ht="9.75" customHeight="1">
      <c r="A486" s="74"/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</row>
    <row r="487" ht="9.75" customHeight="1">
      <c r="A487" s="74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</row>
    <row r="488" ht="9.75" customHeight="1">
      <c r="A488" s="74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</row>
    <row r="489" ht="9.75" customHeight="1">
      <c r="A489" s="74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</row>
    <row r="490" ht="9.75" customHeight="1">
      <c r="A490" s="74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</row>
    <row r="491" ht="9.75" customHeight="1">
      <c r="A491" s="74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</row>
    <row r="492" ht="9.75" customHeight="1">
      <c r="A492" s="74"/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</row>
    <row r="493" ht="9.75" customHeight="1">
      <c r="A493" s="74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</row>
    <row r="494" ht="9.75" customHeight="1">
      <c r="A494" s="74"/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</row>
    <row r="495" ht="9.75" customHeight="1">
      <c r="A495" s="74"/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</row>
    <row r="496" ht="9.75" customHeight="1">
      <c r="A496" s="74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</row>
    <row r="497" ht="9.75" customHeight="1">
      <c r="A497" s="74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</row>
    <row r="498" ht="9.75" customHeight="1">
      <c r="A498" s="74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</row>
    <row r="499" ht="9.75" customHeight="1">
      <c r="A499" s="74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</row>
    <row r="500" ht="9.75" customHeight="1">
      <c r="A500" s="74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</row>
    <row r="501" ht="9.75" customHeight="1">
      <c r="A501" s="74"/>
      <c r="B501" s="74"/>
      <c r="C501" s="74"/>
      <c r="D501" s="74"/>
      <c r="E501" s="74"/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</row>
    <row r="502" ht="9.75" customHeight="1">
      <c r="A502" s="74"/>
      <c r="B502" s="74"/>
      <c r="C502" s="74"/>
      <c r="D502" s="74"/>
      <c r="E502" s="74"/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</row>
    <row r="503" ht="9.75" customHeight="1">
      <c r="A503" s="74"/>
      <c r="B503" s="74"/>
      <c r="C503" s="74"/>
      <c r="D503" s="74"/>
      <c r="E503" s="74"/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</row>
    <row r="504" ht="9.75" customHeight="1">
      <c r="A504" s="74"/>
      <c r="B504" s="74"/>
      <c r="C504" s="74"/>
      <c r="D504" s="74"/>
      <c r="E504" s="74"/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</row>
    <row r="505" ht="9.75" customHeight="1">
      <c r="A505" s="74"/>
      <c r="B505" s="74"/>
      <c r="C505" s="74"/>
      <c r="D505" s="74"/>
      <c r="E505" s="74"/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</row>
    <row r="506" ht="9.75" customHeight="1">
      <c r="A506" s="74"/>
      <c r="B506" s="74"/>
      <c r="C506" s="74"/>
      <c r="D506" s="74"/>
      <c r="E506" s="74"/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</row>
    <row r="507" ht="9.75" customHeight="1">
      <c r="A507" s="74"/>
      <c r="B507" s="74"/>
      <c r="C507" s="74"/>
      <c r="D507" s="74"/>
      <c r="E507" s="74"/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</row>
    <row r="508" ht="9.75" customHeight="1">
      <c r="A508" s="74"/>
      <c r="B508" s="74"/>
      <c r="C508" s="74"/>
      <c r="D508" s="74"/>
      <c r="E508" s="74"/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</row>
    <row r="509" ht="9.75" customHeight="1">
      <c r="A509" s="74"/>
      <c r="B509" s="74"/>
      <c r="C509" s="74"/>
      <c r="D509" s="74"/>
      <c r="E509" s="74"/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</row>
    <row r="510" ht="9.75" customHeight="1">
      <c r="A510" s="74"/>
      <c r="B510" s="74"/>
      <c r="C510" s="74"/>
      <c r="D510" s="74"/>
      <c r="E510" s="74"/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</row>
    <row r="511" ht="9.75" customHeight="1">
      <c r="A511" s="74"/>
      <c r="B511" s="74"/>
      <c r="C511" s="74"/>
      <c r="D511" s="74"/>
      <c r="E511" s="74"/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</row>
    <row r="512" ht="9.75" customHeight="1">
      <c r="A512" s="74"/>
      <c r="B512" s="74"/>
      <c r="C512" s="74"/>
      <c r="D512" s="74"/>
      <c r="E512" s="74"/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</row>
    <row r="513" ht="9.75" customHeight="1">
      <c r="A513" s="74"/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</row>
    <row r="514" ht="9.75" customHeight="1">
      <c r="A514" s="74"/>
      <c r="B514" s="74"/>
      <c r="C514" s="74"/>
      <c r="D514" s="74"/>
      <c r="E514" s="74"/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</row>
    <row r="515" ht="9.75" customHeight="1">
      <c r="A515" s="74"/>
      <c r="B515" s="74"/>
      <c r="C515" s="74"/>
      <c r="D515" s="74"/>
      <c r="E515" s="74"/>
      <c r="F515" s="74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</row>
    <row r="516" ht="9.75" customHeight="1">
      <c r="A516" s="74"/>
      <c r="B516" s="74"/>
      <c r="C516" s="74"/>
      <c r="D516" s="74"/>
      <c r="E516" s="74"/>
      <c r="F516" s="74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</row>
    <row r="517" ht="9.75" customHeight="1">
      <c r="A517" s="74"/>
      <c r="B517" s="74"/>
      <c r="C517" s="74"/>
      <c r="D517" s="74"/>
      <c r="E517" s="74"/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</row>
    <row r="518" ht="9.75" customHeight="1">
      <c r="A518" s="74"/>
      <c r="B518" s="74"/>
      <c r="C518" s="74"/>
      <c r="D518" s="74"/>
      <c r="E518" s="74"/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</row>
    <row r="519" ht="9.75" customHeight="1">
      <c r="A519" s="74"/>
      <c r="B519" s="74"/>
      <c r="C519" s="74"/>
      <c r="D519" s="74"/>
      <c r="E519" s="74"/>
      <c r="F519" s="74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</row>
    <row r="520" ht="9.75" customHeight="1">
      <c r="A520" s="74"/>
      <c r="B520" s="74"/>
      <c r="C520" s="74"/>
      <c r="D520" s="74"/>
      <c r="E520" s="74"/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</row>
    <row r="521" ht="9.75" customHeight="1">
      <c r="A521" s="74"/>
      <c r="B521" s="74"/>
      <c r="C521" s="74"/>
      <c r="D521" s="74"/>
      <c r="E521" s="74"/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</row>
    <row r="522" ht="9.75" customHeight="1">
      <c r="A522" s="74"/>
      <c r="B522" s="74"/>
      <c r="C522" s="74"/>
      <c r="D522" s="74"/>
      <c r="E522" s="74"/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</row>
    <row r="523" ht="9.75" customHeight="1">
      <c r="A523" s="74"/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</row>
    <row r="524" ht="9.75" customHeight="1">
      <c r="A524" s="74"/>
      <c r="B524" s="74"/>
      <c r="C524" s="74"/>
      <c r="D524" s="74"/>
      <c r="E524" s="74"/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</row>
    <row r="525" ht="9.75" customHeight="1">
      <c r="A525" s="74"/>
      <c r="B525" s="74"/>
      <c r="C525" s="74"/>
      <c r="D525" s="74"/>
      <c r="E525" s="74"/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</row>
    <row r="526" ht="9.75" customHeight="1">
      <c r="A526" s="74"/>
      <c r="B526" s="74"/>
      <c r="C526" s="74"/>
      <c r="D526" s="74"/>
      <c r="E526" s="74"/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</row>
    <row r="527" ht="9.75" customHeight="1">
      <c r="A527" s="74"/>
      <c r="B527" s="74"/>
      <c r="C527" s="74"/>
      <c r="D527" s="74"/>
      <c r="E527" s="74"/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</row>
    <row r="528" ht="9.75" customHeight="1">
      <c r="A528" s="74"/>
      <c r="B528" s="74"/>
      <c r="C528" s="74"/>
      <c r="D528" s="74"/>
      <c r="E528" s="74"/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</row>
    <row r="529" ht="9.75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</row>
    <row r="530" ht="9.75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</row>
    <row r="531" ht="9.75" customHeight="1">
      <c r="A531" s="74"/>
      <c r="B531" s="74"/>
      <c r="C531" s="74"/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</row>
    <row r="532" ht="9.75" customHeight="1">
      <c r="A532" s="74"/>
      <c r="B532" s="74"/>
      <c r="C532" s="74"/>
      <c r="D532" s="74"/>
      <c r="E532" s="74"/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</row>
    <row r="533" ht="9.75" customHeight="1">
      <c r="A533" s="74"/>
      <c r="B533" s="74"/>
      <c r="C533" s="74"/>
      <c r="D533" s="74"/>
      <c r="E533" s="74"/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</row>
    <row r="534" ht="9.75" customHeight="1">
      <c r="A534" s="74"/>
      <c r="B534" s="74"/>
      <c r="C534" s="74"/>
      <c r="D534" s="74"/>
      <c r="E534" s="74"/>
      <c r="F534" s="74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</row>
    <row r="535" ht="9.75" customHeight="1">
      <c r="A535" s="74"/>
      <c r="B535" s="74"/>
      <c r="C535" s="74"/>
      <c r="D535" s="74"/>
      <c r="E535" s="74"/>
      <c r="F535" s="74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</row>
    <row r="536" ht="9.75" customHeight="1">
      <c r="A536" s="74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</row>
    <row r="537" ht="9.75" customHeight="1">
      <c r="A537" s="74"/>
      <c r="B537" s="74"/>
      <c r="C537" s="74"/>
      <c r="D537" s="74"/>
      <c r="E537" s="74"/>
      <c r="F537" s="74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</row>
    <row r="538" ht="9.75" customHeight="1">
      <c r="A538" s="74"/>
      <c r="B538" s="74"/>
      <c r="C538" s="74"/>
      <c r="D538" s="74"/>
      <c r="E538" s="74"/>
      <c r="F538" s="74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</row>
    <row r="539" ht="9.75" customHeight="1">
      <c r="A539" s="74"/>
      <c r="B539" s="74"/>
      <c r="C539" s="74"/>
      <c r="D539" s="74"/>
      <c r="E539" s="74"/>
      <c r="F539" s="74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</row>
    <row r="540" ht="9.75" customHeight="1">
      <c r="A540" s="74"/>
      <c r="B540" s="74"/>
      <c r="C540" s="74"/>
      <c r="D540" s="74"/>
      <c r="E540" s="74"/>
      <c r="F540" s="74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</row>
    <row r="541" ht="9.75" customHeight="1">
      <c r="A541" s="74"/>
      <c r="B541" s="74"/>
      <c r="C541" s="74"/>
      <c r="D541" s="74"/>
      <c r="E541" s="74"/>
      <c r="F541" s="74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</row>
    <row r="542" ht="9.75" customHeight="1">
      <c r="A542" s="74"/>
      <c r="B542" s="74"/>
      <c r="C542" s="74"/>
      <c r="D542" s="74"/>
      <c r="E542" s="74"/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</row>
    <row r="543" ht="9.75" customHeight="1">
      <c r="A543" s="74"/>
      <c r="B543" s="74"/>
      <c r="C543" s="74"/>
      <c r="D543" s="74"/>
      <c r="E543" s="74"/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</row>
    <row r="544" ht="9.75" customHeight="1">
      <c r="A544" s="74"/>
      <c r="B544" s="74"/>
      <c r="C544" s="74"/>
      <c r="D544" s="74"/>
      <c r="E544" s="74"/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</row>
    <row r="545" ht="9.75" customHeight="1">
      <c r="A545" s="74"/>
      <c r="B545" s="74"/>
      <c r="C545" s="74"/>
      <c r="D545" s="74"/>
      <c r="E545" s="74"/>
      <c r="F545" s="74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</row>
    <row r="546" ht="9.75" customHeight="1">
      <c r="A546" s="74"/>
      <c r="B546" s="74"/>
      <c r="C546" s="74"/>
      <c r="D546" s="74"/>
      <c r="E546" s="74"/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</row>
    <row r="547" ht="9.75" customHeight="1">
      <c r="A547" s="74"/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</row>
    <row r="548" ht="9.75" customHeight="1">
      <c r="A548" s="74"/>
      <c r="B548" s="74"/>
      <c r="C548" s="74"/>
      <c r="D548" s="74"/>
      <c r="E548" s="74"/>
      <c r="F548" s="74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</row>
    <row r="549" ht="9.75" customHeight="1">
      <c r="A549" s="74"/>
      <c r="B549" s="74"/>
      <c r="C549" s="74"/>
      <c r="D549" s="74"/>
      <c r="E549" s="74"/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</row>
    <row r="550" ht="9.75" customHeight="1">
      <c r="A550" s="74"/>
      <c r="B550" s="74"/>
      <c r="C550" s="74"/>
      <c r="D550" s="74"/>
      <c r="E550" s="74"/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</row>
    <row r="551" ht="9.75" customHeight="1">
      <c r="A551" s="74"/>
      <c r="B551" s="74"/>
      <c r="C551" s="74"/>
      <c r="D551" s="74"/>
      <c r="E551" s="74"/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</row>
    <row r="552" ht="9.75" customHeight="1">
      <c r="A552" s="74"/>
      <c r="B552" s="74"/>
      <c r="C552" s="74"/>
      <c r="D552" s="74"/>
      <c r="E552" s="74"/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</row>
    <row r="553" ht="9.75" customHeight="1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</row>
    <row r="554" ht="9.75" customHeight="1">
      <c r="A554" s="74"/>
      <c r="B554" s="74"/>
      <c r="C554" s="74"/>
      <c r="D554" s="74"/>
      <c r="E554" s="74"/>
      <c r="F554" s="74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</row>
    <row r="555" ht="9.75" customHeight="1">
      <c r="A555" s="74"/>
      <c r="B555" s="74"/>
      <c r="C555" s="74"/>
      <c r="D555" s="74"/>
      <c r="E555" s="74"/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</row>
    <row r="556" ht="9.75" customHeight="1">
      <c r="A556" s="74"/>
      <c r="B556" s="74"/>
      <c r="C556" s="74"/>
      <c r="D556" s="74"/>
      <c r="E556" s="74"/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</row>
    <row r="557" ht="9.75" customHeight="1">
      <c r="A557" s="74"/>
      <c r="B557" s="74"/>
      <c r="C557" s="74"/>
      <c r="D557" s="74"/>
      <c r="E557" s="74"/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</row>
    <row r="558" ht="9.75" customHeight="1">
      <c r="A558" s="74"/>
      <c r="B558" s="74"/>
      <c r="C558" s="74"/>
      <c r="D558" s="74"/>
      <c r="E558" s="74"/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</row>
    <row r="559" ht="9.75" customHeight="1">
      <c r="A559" s="74"/>
      <c r="B559" s="74"/>
      <c r="C559" s="74"/>
      <c r="D559" s="74"/>
      <c r="E559" s="74"/>
      <c r="F559" s="74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</row>
    <row r="560" ht="9.75" customHeight="1">
      <c r="A560" s="74"/>
      <c r="B560" s="74"/>
      <c r="C560" s="74"/>
      <c r="D560" s="74"/>
      <c r="E560" s="74"/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</row>
    <row r="561" ht="9.75" customHeight="1">
      <c r="A561" s="74"/>
      <c r="B561" s="74"/>
      <c r="C561" s="74"/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</row>
    <row r="562" ht="9.75" customHeight="1">
      <c r="A562" s="74"/>
      <c r="B562" s="74"/>
      <c r="C562" s="74"/>
      <c r="D562" s="74"/>
      <c r="E562" s="74"/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</row>
    <row r="563" ht="9.75" customHeight="1">
      <c r="A563" s="74"/>
      <c r="B563" s="74"/>
      <c r="C563" s="74"/>
      <c r="D563" s="74"/>
      <c r="E563" s="74"/>
      <c r="F563" s="74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</row>
    <row r="564" ht="9.75" customHeight="1">
      <c r="A564" s="74"/>
      <c r="B564" s="74"/>
      <c r="C564" s="74"/>
      <c r="D564" s="74"/>
      <c r="E564" s="74"/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</row>
    <row r="565" ht="9.75" customHeight="1">
      <c r="A565" s="74"/>
      <c r="B565" s="74"/>
      <c r="C565" s="74"/>
      <c r="D565" s="74"/>
      <c r="E565" s="74"/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</row>
    <row r="566" ht="9.75" customHeight="1">
      <c r="A566" s="74"/>
      <c r="B566" s="74"/>
      <c r="C566" s="74"/>
      <c r="D566" s="74"/>
      <c r="E566" s="74"/>
      <c r="F566" s="74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</row>
    <row r="567" ht="9.75" customHeight="1">
      <c r="A567" s="74"/>
      <c r="B567" s="74"/>
      <c r="C567" s="74"/>
      <c r="D567" s="74"/>
      <c r="E567" s="74"/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</row>
    <row r="568" ht="9.75" customHeight="1">
      <c r="A568" s="74"/>
      <c r="B568" s="74"/>
      <c r="C568" s="74"/>
      <c r="D568" s="74"/>
      <c r="E568" s="74"/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</row>
    <row r="569" ht="9.75" customHeight="1">
      <c r="A569" s="74"/>
      <c r="B569" s="74"/>
      <c r="C569" s="74"/>
      <c r="D569" s="74"/>
      <c r="E569" s="74"/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</row>
    <row r="570" ht="9.75" customHeight="1">
      <c r="A570" s="74"/>
      <c r="B570" s="74"/>
      <c r="C570" s="74"/>
      <c r="D570" s="74"/>
      <c r="E570" s="74"/>
      <c r="F570" s="74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</row>
    <row r="571" ht="9.75" customHeight="1">
      <c r="A571" s="74"/>
      <c r="B571" s="74"/>
      <c r="C571" s="74"/>
      <c r="D571" s="74"/>
      <c r="E571" s="74"/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</row>
    <row r="572" ht="9.75" customHeight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</row>
    <row r="573" ht="9.75" customHeight="1">
      <c r="A573" s="74"/>
      <c r="B573" s="74"/>
      <c r="C573" s="74"/>
      <c r="D573" s="74"/>
      <c r="E573" s="74"/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</row>
    <row r="574" ht="9.75" customHeight="1">
      <c r="A574" s="74"/>
      <c r="B574" s="74"/>
      <c r="C574" s="74"/>
      <c r="D574" s="74"/>
      <c r="E574" s="74"/>
      <c r="F574" s="74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</row>
    <row r="575" ht="9.75" customHeight="1">
      <c r="A575" s="74"/>
      <c r="B575" s="74"/>
      <c r="C575" s="74"/>
      <c r="D575" s="74"/>
      <c r="E575" s="74"/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</row>
    <row r="576" ht="9.75" customHeight="1">
      <c r="A576" s="74"/>
      <c r="B576" s="74"/>
      <c r="C576" s="74"/>
      <c r="D576" s="74"/>
      <c r="E576" s="74"/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</row>
    <row r="577" ht="9.75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</row>
    <row r="578" ht="9.75" customHeight="1">
      <c r="A578" s="74"/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</row>
    <row r="579" ht="9.75" customHeight="1">
      <c r="A579" s="74"/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</row>
    <row r="580" ht="9.75" customHeight="1">
      <c r="A580" s="74"/>
      <c r="B580" s="74"/>
      <c r="C580" s="74"/>
      <c r="D580" s="74"/>
      <c r="E580" s="74"/>
      <c r="F580" s="74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</row>
    <row r="581" ht="9.75" customHeight="1">
      <c r="A581" s="74"/>
      <c r="B581" s="74"/>
      <c r="C581" s="74"/>
      <c r="D581" s="74"/>
      <c r="E581" s="74"/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</row>
    <row r="582" ht="9.75" customHeight="1">
      <c r="A582" s="74"/>
      <c r="B582" s="74"/>
      <c r="C582" s="74"/>
      <c r="D582" s="74"/>
      <c r="E582" s="74"/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</row>
    <row r="583" ht="9.75" customHeight="1">
      <c r="A583" s="74"/>
      <c r="B583" s="74"/>
      <c r="C583" s="74"/>
      <c r="D583" s="74"/>
      <c r="E583" s="74"/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</row>
    <row r="584" ht="9.75" customHeight="1">
      <c r="A584" s="74"/>
      <c r="B584" s="74"/>
      <c r="C584" s="74"/>
      <c r="D584" s="74"/>
      <c r="E584" s="74"/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</row>
    <row r="585" ht="9.75" customHeight="1">
      <c r="A585" s="74"/>
      <c r="B585" s="74"/>
      <c r="C585" s="74"/>
      <c r="D585" s="74"/>
      <c r="E585" s="74"/>
      <c r="F585" s="74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</row>
    <row r="586" ht="9.75" customHeight="1">
      <c r="A586" s="74"/>
      <c r="B586" s="74"/>
      <c r="C586" s="74"/>
      <c r="D586" s="74"/>
      <c r="E586" s="74"/>
      <c r="F586" s="74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</row>
    <row r="587" ht="9.75" customHeight="1">
      <c r="A587" s="74"/>
      <c r="B587" s="74"/>
      <c r="C587" s="74"/>
      <c r="D587" s="74"/>
      <c r="E587" s="74"/>
      <c r="F587" s="74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</row>
    <row r="588" ht="9.75" customHeight="1">
      <c r="A588" s="74"/>
      <c r="B588" s="74"/>
      <c r="C588" s="74"/>
      <c r="D588" s="74"/>
      <c r="E588" s="74"/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</row>
    <row r="589" ht="9.75" customHeight="1">
      <c r="A589" s="74"/>
      <c r="B589" s="74"/>
      <c r="C589" s="74"/>
      <c r="D589" s="74"/>
      <c r="E589" s="74"/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</row>
    <row r="590" ht="9.75" customHeight="1">
      <c r="A590" s="74"/>
      <c r="B590" s="74"/>
      <c r="C590" s="74"/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</row>
    <row r="591" ht="9.75" customHeight="1">
      <c r="A591" s="74"/>
      <c r="B591" s="74"/>
      <c r="C591" s="74"/>
      <c r="D591" s="74"/>
      <c r="E591" s="74"/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</row>
    <row r="592" ht="9.75" customHeight="1">
      <c r="A592" s="74"/>
      <c r="B592" s="74"/>
      <c r="C592" s="74"/>
      <c r="D592" s="74"/>
      <c r="E592" s="74"/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</row>
    <row r="593" ht="9.75" customHeight="1">
      <c r="A593" s="74"/>
      <c r="B593" s="74"/>
      <c r="C593" s="74"/>
      <c r="D593" s="74"/>
      <c r="E593" s="74"/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</row>
    <row r="594" ht="9.75" customHeight="1">
      <c r="A594" s="74"/>
      <c r="B594" s="74"/>
      <c r="C594" s="74"/>
      <c r="D594" s="74"/>
      <c r="E594" s="74"/>
      <c r="F594" s="74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</row>
    <row r="595" ht="9.75" customHeight="1">
      <c r="A595" s="74"/>
      <c r="B595" s="74"/>
      <c r="C595" s="74"/>
      <c r="D595" s="74"/>
      <c r="E595" s="74"/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</row>
    <row r="596" ht="9.75" customHeight="1">
      <c r="A596" s="74"/>
      <c r="B596" s="74"/>
      <c r="C596" s="74"/>
      <c r="D596" s="74"/>
      <c r="E596" s="74"/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</row>
    <row r="597" ht="9.75" customHeight="1">
      <c r="A597" s="74"/>
      <c r="B597" s="74"/>
      <c r="C597" s="74"/>
      <c r="D597" s="74"/>
      <c r="E597" s="74"/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</row>
    <row r="598" ht="9.75" customHeight="1">
      <c r="A598" s="74"/>
      <c r="B598" s="74"/>
      <c r="C598" s="74"/>
      <c r="D598" s="74"/>
      <c r="E598" s="74"/>
      <c r="F598" s="74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</row>
    <row r="599" ht="9.75" customHeight="1">
      <c r="A599" s="74"/>
      <c r="B599" s="74"/>
      <c r="C599" s="74"/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</row>
    <row r="600" ht="9.75" customHeight="1">
      <c r="A600" s="74"/>
      <c r="B600" s="74"/>
      <c r="C600" s="74"/>
      <c r="D600" s="74"/>
      <c r="E600" s="74"/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</row>
    <row r="601" ht="9.75" customHeight="1">
      <c r="A601" s="74"/>
      <c r="B601" s="74"/>
      <c r="C601" s="74"/>
      <c r="D601" s="74"/>
      <c r="E601" s="74"/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</row>
    <row r="602" ht="9.75" customHeight="1">
      <c r="A602" s="74"/>
      <c r="B602" s="74"/>
      <c r="C602" s="74"/>
      <c r="D602" s="74"/>
      <c r="E602" s="74"/>
      <c r="F602" s="74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</row>
    <row r="603" ht="9.75" customHeight="1">
      <c r="A603" s="74"/>
      <c r="B603" s="74"/>
      <c r="C603" s="74"/>
      <c r="D603" s="74"/>
      <c r="E603" s="74"/>
      <c r="F603" s="74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</row>
    <row r="604" ht="9.75" customHeight="1">
      <c r="A604" s="74"/>
      <c r="B604" s="74"/>
      <c r="C604" s="74"/>
      <c r="D604" s="74"/>
      <c r="E604" s="74"/>
      <c r="F604" s="74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</row>
    <row r="605" ht="9.75" customHeight="1">
      <c r="A605" s="74"/>
      <c r="B605" s="74"/>
      <c r="C605" s="74"/>
      <c r="D605" s="74"/>
      <c r="E605" s="74"/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</row>
    <row r="606" ht="9.75" customHeight="1">
      <c r="A606" s="74"/>
      <c r="B606" s="74"/>
      <c r="C606" s="74"/>
      <c r="D606" s="74"/>
      <c r="E606" s="74"/>
      <c r="F606" s="74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</row>
    <row r="607" ht="9.75" customHeight="1">
      <c r="A607" s="74"/>
      <c r="B607" s="74"/>
      <c r="C607" s="74"/>
      <c r="D607" s="74"/>
      <c r="E607" s="74"/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</row>
    <row r="608" ht="9.75" customHeight="1">
      <c r="A608" s="74"/>
      <c r="B608" s="74"/>
      <c r="C608" s="74"/>
      <c r="D608" s="74"/>
      <c r="E608" s="74"/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</row>
    <row r="609" ht="9.75" customHeight="1">
      <c r="A609" s="74"/>
      <c r="B609" s="74"/>
      <c r="C609" s="74"/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</row>
    <row r="610" ht="9.75" customHeight="1">
      <c r="A610" s="74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</row>
    <row r="611" ht="9.75" customHeight="1">
      <c r="A611" s="74"/>
      <c r="B611" s="74"/>
      <c r="C611" s="74"/>
      <c r="D611" s="74"/>
      <c r="E611" s="74"/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</row>
    <row r="612" ht="9.75" customHeight="1">
      <c r="A612" s="74"/>
      <c r="B612" s="74"/>
      <c r="C612" s="74"/>
      <c r="D612" s="74"/>
      <c r="E612" s="74"/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</row>
    <row r="613" ht="9.75" customHeight="1">
      <c r="A613" s="74"/>
      <c r="B613" s="74"/>
      <c r="C613" s="74"/>
      <c r="D613" s="74"/>
      <c r="E613" s="74"/>
      <c r="F613" s="74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</row>
    <row r="614" ht="9.75" customHeight="1">
      <c r="A614" s="74"/>
      <c r="B614" s="74"/>
      <c r="C614" s="74"/>
      <c r="D614" s="74"/>
      <c r="E614" s="74"/>
      <c r="F614" s="74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</row>
    <row r="615" ht="9.75" customHeight="1">
      <c r="A615" s="74"/>
      <c r="B615" s="74"/>
      <c r="C615" s="74"/>
      <c r="D615" s="74"/>
      <c r="E615" s="74"/>
      <c r="F615" s="74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</row>
    <row r="616" ht="9.75" customHeight="1">
      <c r="A616" s="74"/>
      <c r="B616" s="74"/>
      <c r="C616" s="74"/>
      <c r="D616" s="74"/>
      <c r="E616" s="74"/>
      <c r="F616" s="74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</row>
    <row r="617" ht="9.75" customHeight="1">
      <c r="A617" s="74"/>
      <c r="B617" s="74"/>
      <c r="C617" s="74"/>
      <c r="D617" s="74"/>
      <c r="E617" s="74"/>
      <c r="F617" s="74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</row>
    <row r="618" ht="9.75" customHeight="1">
      <c r="A618" s="74"/>
      <c r="B618" s="74"/>
      <c r="C618" s="74"/>
      <c r="D618" s="74"/>
      <c r="E618" s="74"/>
      <c r="F618" s="74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</row>
    <row r="619" ht="9.75" customHeight="1">
      <c r="A619" s="74"/>
      <c r="B619" s="74"/>
      <c r="C619" s="74"/>
      <c r="D619" s="74"/>
      <c r="E619" s="74"/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</row>
    <row r="620" ht="9.75" customHeight="1">
      <c r="A620" s="74"/>
      <c r="B620" s="74"/>
      <c r="C620" s="74"/>
      <c r="D620" s="74"/>
      <c r="E620" s="74"/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</row>
    <row r="621" ht="9.75" customHeight="1">
      <c r="A621" s="74"/>
      <c r="B621" s="74"/>
      <c r="C621" s="74"/>
      <c r="D621" s="74"/>
      <c r="E621" s="74"/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</row>
    <row r="622" ht="9.75" customHeight="1">
      <c r="A622" s="74"/>
      <c r="B622" s="74"/>
      <c r="C622" s="74"/>
      <c r="D622" s="74"/>
      <c r="E622" s="74"/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</row>
    <row r="623" ht="9.75" customHeight="1">
      <c r="A623" s="74"/>
      <c r="B623" s="74"/>
      <c r="C623" s="74"/>
      <c r="D623" s="74"/>
      <c r="E623" s="74"/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</row>
    <row r="624" ht="9.75" customHeight="1">
      <c r="A624" s="74"/>
      <c r="B624" s="74"/>
      <c r="C624" s="74"/>
      <c r="D624" s="74"/>
      <c r="E624" s="74"/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</row>
    <row r="625" ht="9.75" customHeight="1">
      <c r="A625" s="74"/>
      <c r="B625" s="74"/>
      <c r="C625" s="74"/>
      <c r="D625" s="74"/>
      <c r="E625" s="74"/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</row>
    <row r="626" ht="9.75" customHeight="1">
      <c r="A626" s="74"/>
      <c r="B626" s="74"/>
      <c r="C626" s="74"/>
      <c r="D626" s="74"/>
      <c r="E626" s="74"/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</row>
    <row r="627" ht="9.75" customHeight="1">
      <c r="A627" s="74"/>
      <c r="B627" s="74"/>
      <c r="C627" s="74"/>
      <c r="D627" s="74"/>
      <c r="E627" s="74"/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</row>
    <row r="628" ht="9.75" customHeight="1">
      <c r="A628" s="74"/>
      <c r="B628" s="74"/>
      <c r="C628" s="74"/>
      <c r="D628" s="74"/>
      <c r="E628" s="74"/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</row>
    <row r="629" ht="9.75" customHeight="1">
      <c r="A629" s="74"/>
      <c r="B629" s="74"/>
      <c r="C629" s="74"/>
      <c r="D629" s="74"/>
      <c r="E629" s="74"/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</row>
    <row r="630" ht="9.75" customHeight="1">
      <c r="A630" s="74"/>
      <c r="B630" s="74"/>
      <c r="C630" s="74"/>
      <c r="D630" s="74"/>
      <c r="E630" s="74"/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</row>
    <row r="631" ht="9.75" customHeight="1">
      <c r="A631" s="74"/>
      <c r="B631" s="74"/>
      <c r="C631" s="74"/>
      <c r="D631" s="74"/>
      <c r="E631" s="74"/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</row>
    <row r="632" ht="9.75" customHeight="1">
      <c r="A632" s="74"/>
      <c r="B632" s="74"/>
      <c r="C632" s="74"/>
      <c r="D632" s="74"/>
      <c r="E632" s="74"/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</row>
    <row r="633" ht="9.75" customHeight="1">
      <c r="A633" s="74"/>
      <c r="B633" s="74"/>
      <c r="C633" s="74"/>
      <c r="D633" s="74"/>
      <c r="E633" s="74"/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</row>
    <row r="634" ht="9.75" customHeight="1">
      <c r="A634" s="74"/>
      <c r="B634" s="74"/>
      <c r="C634" s="74"/>
      <c r="D634" s="74"/>
      <c r="E634" s="74"/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</row>
    <row r="635" ht="9.75" customHeight="1">
      <c r="A635" s="74"/>
      <c r="B635" s="74"/>
      <c r="C635" s="74"/>
      <c r="D635" s="74"/>
      <c r="E635" s="74"/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</row>
    <row r="636" ht="9.75" customHeight="1">
      <c r="A636" s="74"/>
      <c r="B636" s="74"/>
      <c r="C636" s="74"/>
      <c r="D636" s="74"/>
      <c r="E636" s="74"/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</row>
    <row r="637" ht="9.75" customHeight="1">
      <c r="A637" s="74"/>
      <c r="B637" s="74"/>
      <c r="C637" s="74"/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</row>
    <row r="638" ht="9.75" customHeight="1">
      <c r="A638" s="74"/>
      <c r="B638" s="74"/>
      <c r="C638" s="74"/>
      <c r="D638" s="74"/>
      <c r="E638" s="74"/>
      <c r="F638" s="74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</row>
    <row r="639" ht="9.75" customHeight="1">
      <c r="A639" s="74"/>
      <c r="B639" s="74"/>
      <c r="C639" s="74"/>
      <c r="D639" s="74"/>
      <c r="E639" s="74"/>
      <c r="F639" s="74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</row>
    <row r="640" ht="9.75" customHeight="1">
      <c r="A640" s="74"/>
      <c r="B640" s="74"/>
      <c r="C640" s="74"/>
      <c r="D640" s="74"/>
      <c r="E640" s="74"/>
      <c r="F640" s="74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</row>
    <row r="641" ht="9.75" customHeight="1">
      <c r="A641" s="74"/>
      <c r="B641" s="74"/>
      <c r="C641" s="74"/>
      <c r="D641" s="74"/>
      <c r="E641" s="74"/>
      <c r="F641" s="74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</row>
    <row r="642" ht="9.75" customHeight="1">
      <c r="A642" s="74"/>
      <c r="B642" s="74"/>
      <c r="C642" s="74"/>
      <c r="D642" s="74"/>
      <c r="E642" s="74"/>
      <c r="F642" s="74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</row>
    <row r="643" ht="9.75" customHeight="1">
      <c r="A643" s="74"/>
      <c r="B643" s="74"/>
      <c r="C643" s="74"/>
      <c r="D643" s="74"/>
      <c r="E643" s="74"/>
      <c r="F643" s="74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</row>
    <row r="644" ht="9.75" customHeight="1">
      <c r="A644" s="74"/>
      <c r="B644" s="74"/>
      <c r="C644" s="74"/>
      <c r="D644" s="74"/>
      <c r="E644" s="74"/>
      <c r="F644" s="74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</row>
    <row r="645" ht="9.75" customHeight="1">
      <c r="A645" s="74"/>
      <c r="B645" s="74"/>
      <c r="C645" s="74"/>
      <c r="D645" s="74"/>
      <c r="E645" s="74"/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</row>
    <row r="646" ht="9.75" customHeight="1">
      <c r="A646" s="74"/>
      <c r="B646" s="74"/>
      <c r="C646" s="74"/>
      <c r="D646" s="74"/>
      <c r="E646" s="74"/>
      <c r="F646" s="74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</row>
    <row r="647" ht="9.75" customHeight="1">
      <c r="A647" s="74"/>
      <c r="B647" s="74"/>
      <c r="C647" s="74"/>
      <c r="D647" s="74"/>
      <c r="E647" s="74"/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</row>
    <row r="648" ht="9.75" customHeight="1">
      <c r="A648" s="74"/>
      <c r="B648" s="74"/>
      <c r="C648" s="74"/>
      <c r="D648" s="74"/>
      <c r="E648" s="74"/>
      <c r="F648" s="74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</row>
    <row r="649" ht="9.75" customHeight="1">
      <c r="A649" s="74"/>
      <c r="B649" s="74"/>
      <c r="C649" s="74"/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</row>
    <row r="650" ht="9.75" customHeight="1">
      <c r="A650" s="74"/>
      <c r="B650" s="74"/>
      <c r="C650" s="74"/>
      <c r="D650" s="74"/>
      <c r="E650" s="74"/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</row>
    <row r="651" ht="9.75" customHeight="1">
      <c r="A651" s="74"/>
      <c r="B651" s="74"/>
      <c r="C651" s="74"/>
      <c r="D651" s="74"/>
      <c r="E651" s="74"/>
      <c r="F651" s="74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</row>
    <row r="652" ht="9.75" customHeight="1">
      <c r="A652" s="74"/>
      <c r="B652" s="74"/>
      <c r="C652" s="74"/>
      <c r="D652" s="74"/>
      <c r="E652" s="74"/>
      <c r="F652" s="74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</row>
    <row r="653" ht="9.75" customHeight="1">
      <c r="A653" s="74"/>
      <c r="B653" s="74"/>
      <c r="C653" s="74"/>
      <c r="D653" s="74"/>
      <c r="E653" s="74"/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</row>
    <row r="654" ht="9.75" customHeight="1">
      <c r="A654" s="74"/>
      <c r="B654" s="74"/>
      <c r="C654" s="74"/>
      <c r="D654" s="74"/>
      <c r="E654" s="74"/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</row>
    <row r="655" ht="9.75" customHeight="1">
      <c r="A655" s="74"/>
      <c r="B655" s="74"/>
      <c r="C655" s="74"/>
      <c r="D655" s="74"/>
      <c r="E655" s="74"/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</row>
    <row r="656" ht="9.75" customHeight="1">
      <c r="A656" s="74"/>
      <c r="B656" s="74"/>
      <c r="C656" s="74"/>
      <c r="D656" s="74"/>
      <c r="E656" s="74"/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</row>
    <row r="657" ht="9.75" customHeight="1">
      <c r="A657" s="74"/>
      <c r="B657" s="74"/>
      <c r="C657" s="74"/>
      <c r="D657" s="74"/>
      <c r="E657" s="74"/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</row>
    <row r="658" ht="9.75" customHeight="1">
      <c r="A658" s="74"/>
      <c r="B658" s="74"/>
      <c r="C658" s="74"/>
      <c r="D658" s="74"/>
      <c r="E658" s="74"/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</row>
    <row r="659" ht="9.75" customHeight="1">
      <c r="A659" s="74"/>
      <c r="B659" s="74"/>
      <c r="C659" s="74"/>
      <c r="D659" s="74"/>
      <c r="E659" s="74"/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</row>
    <row r="660" ht="9.75" customHeight="1">
      <c r="A660" s="74"/>
      <c r="B660" s="74"/>
      <c r="C660" s="74"/>
      <c r="D660" s="74"/>
      <c r="E660" s="74"/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</row>
    <row r="661" ht="9.75" customHeight="1">
      <c r="A661" s="74"/>
      <c r="B661" s="74"/>
      <c r="C661" s="74"/>
      <c r="D661" s="74"/>
      <c r="E661" s="74"/>
      <c r="F661" s="74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</row>
    <row r="662" ht="9.75" customHeight="1">
      <c r="A662" s="74"/>
      <c r="B662" s="74"/>
      <c r="C662" s="74"/>
      <c r="D662" s="74"/>
      <c r="E662" s="74"/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</row>
    <row r="663" ht="9.75" customHeight="1">
      <c r="A663" s="74"/>
      <c r="B663" s="74"/>
      <c r="C663" s="74"/>
      <c r="D663" s="74"/>
      <c r="E663" s="74"/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</row>
    <row r="664" ht="9.75" customHeight="1">
      <c r="A664" s="74"/>
      <c r="B664" s="74"/>
      <c r="C664" s="74"/>
      <c r="D664" s="74"/>
      <c r="E664" s="74"/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</row>
    <row r="665" ht="9.75" customHeight="1">
      <c r="A665" s="74"/>
      <c r="B665" s="74"/>
      <c r="C665" s="74"/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</row>
    <row r="666" ht="9.75" customHeight="1">
      <c r="A666" s="74"/>
      <c r="B666" s="74"/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</row>
    <row r="667" ht="9.75" customHeight="1">
      <c r="A667" s="74"/>
      <c r="B667" s="74"/>
      <c r="C667" s="74"/>
      <c r="D667" s="74"/>
      <c r="E667" s="74"/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</row>
    <row r="668" ht="9.75" customHeight="1">
      <c r="A668" s="74"/>
      <c r="B668" s="74"/>
      <c r="C668" s="74"/>
      <c r="D668" s="74"/>
      <c r="E668" s="74"/>
      <c r="F668" s="74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</row>
    <row r="669" ht="9.75" customHeight="1">
      <c r="A669" s="74"/>
      <c r="B669" s="74"/>
      <c r="C669" s="74"/>
      <c r="D669" s="74"/>
      <c r="E669" s="74"/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</row>
    <row r="670" ht="9.75" customHeight="1">
      <c r="A670" s="74"/>
      <c r="B670" s="74"/>
      <c r="C670" s="74"/>
      <c r="D670" s="74"/>
      <c r="E670" s="74"/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</row>
    <row r="671" ht="9.75" customHeight="1">
      <c r="A671" s="74"/>
      <c r="B671" s="74"/>
      <c r="C671" s="74"/>
      <c r="D671" s="74"/>
      <c r="E671" s="74"/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</row>
    <row r="672" ht="9.75" customHeight="1">
      <c r="A672" s="74"/>
      <c r="B672" s="74"/>
      <c r="C672" s="74"/>
      <c r="D672" s="74"/>
      <c r="E672" s="74"/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</row>
    <row r="673" ht="9.75" customHeight="1">
      <c r="A673" s="74"/>
      <c r="B673" s="74"/>
      <c r="C673" s="74"/>
      <c r="D673" s="74"/>
      <c r="E673" s="74"/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</row>
    <row r="674" ht="9.75" customHeight="1">
      <c r="A674" s="74"/>
      <c r="B674" s="74"/>
      <c r="C674" s="74"/>
      <c r="D674" s="74"/>
      <c r="E674" s="74"/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</row>
    <row r="675" ht="9.75" customHeight="1">
      <c r="A675" s="74"/>
      <c r="B675" s="74"/>
      <c r="C675" s="74"/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</row>
    <row r="676" ht="9.75" customHeight="1">
      <c r="A676" s="74"/>
      <c r="B676" s="74"/>
      <c r="C676" s="74"/>
      <c r="D676" s="74"/>
      <c r="E676" s="74"/>
      <c r="F676" s="74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</row>
    <row r="677" ht="9.75" customHeight="1">
      <c r="A677" s="74"/>
      <c r="B677" s="74"/>
      <c r="C677" s="74"/>
      <c r="D677" s="74"/>
      <c r="E677" s="74"/>
      <c r="F677" s="74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</row>
    <row r="678" ht="9.75" customHeight="1">
      <c r="A678" s="74"/>
      <c r="B678" s="74"/>
      <c r="C678" s="74"/>
      <c r="D678" s="74"/>
      <c r="E678" s="74"/>
      <c r="F678" s="74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</row>
    <row r="679" ht="9.75" customHeight="1">
      <c r="A679" s="74"/>
      <c r="B679" s="74"/>
      <c r="C679" s="74"/>
      <c r="D679" s="74"/>
      <c r="E679" s="74"/>
      <c r="F679" s="74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</row>
    <row r="680" ht="9.75" customHeight="1">
      <c r="A680" s="74"/>
      <c r="B680" s="74"/>
      <c r="C680" s="74"/>
      <c r="D680" s="74"/>
      <c r="E680" s="74"/>
      <c r="F680" s="74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</row>
    <row r="681" ht="9.75" customHeight="1">
      <c r="A681" s="74"/>
      <c r="B681" s="74"/>
      <c r="C681" s="74"/>
      <c r="D681" s="74"/>
      <c r="E681" s="74"/>
      <c r="F681" s="74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</row>
    <row r="682" ht="9.75" customHeight="1">
      <c r="A682" s="74"/>
      <c r="B682" s="74"/>
      <c r="C682" s="74"/>
      <c r="D682" s="74"/>
      <c r="E682" s="74"/>
      <c r="F682" s="74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</row>
    <row r="683" ht="9.75" customHeight="1">
      <c r="A683" s="74"/>
      <c r="B683" s="74"/>
      <c r="C683" s="74"/>
      <c r="D683" s="74"/>
      <c r="E683" s="74"/>
      <c r="F683" s="74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</row>
    <row r="684" ht="9.75" customHeight="1">
      <c r="A684" s="74"/>
      <c r="B684" s="74"/>
      <c r="C684" s="74"/>
      <c r="D684" s="74"/>
      <c r="E684" s="74"/>
      <c r="F684" s="74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</row>
    <row r="685" ht="9.75" customHeight="1">
      <c r="A685" s="74"/>
      <c r="B685" s="74"/>
      <c r="C685" s="74"/>
      <c r="D685" s="74"/>
      <c r="E685" s="74"/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</row>
    <row r="686" ht="9.75" customHeight="1">
      <c r="A686" s="74"/>
      <c r="B686" s="74"/>
      <c r="C686" s="74"/>
      <c r="D686" s="74"/>
      <c r="E686" s="74"/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</row>
    <row r="687" ht="9.75" customHeight="1">
      <c r="A687" s="74"/>
      <c r="B687" s="74"/>
      <c r="C687" s="74"/>
      <c r="D687" s="74"/>
      <c r="E687" s="74"/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</row>
    <row r="688" ht="9.75" customHeight="1">
      <c r="A688" s="74"/>
      <c r="B688" s="74"/>
      <c r="C688" s="74"/>
      <c r="D688" s="74"/>
      <c r="E688" s="74"/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</row>
    <row r="689" ht="9.75" customHeight="1">
      <c r="A689" s="74"/>
      <c r="B689" s="74"/>
      <c r="C689" s="74"/>
      <c r="D689" s="74"/>
      <c r="E689" s="74"/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</row>
    <row r="690" ht="9.75" customHeight="1">
      <c r="A690" s="74"/>
      <c r="B690" s="74"/>
      <c r="C690" s="74"/>
      <c r="D690" s="74"/>
      <c r="E690" s="74"/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</row>
    <row r="691" ht="9.75" customHeight="1">
      <c r="A691" s="74"/>
      <c r="B691" s="74"/>
      <c r="C691" s="74"/>
      <c r="D691" s="74"/>
      <c r="E691" s="74"/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</row>
    <row r="692" ht="9.75" customHeight="1">
      <c r="A692" s="74"/>
      <c r="B692" s="74"/>
      <c r="C692" s="74"/>
      <c r="D692" s="74"/>
      <c r="E692" s="74"/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</row>
    <row r="693" ht="9.75" customHeight="1">
      <c r="A693" s="74"/>
      <c r="B693" s="74"/>
      <c r="C693" s="74"/>
      <c r="D693" s="74"/>
      <c r="E693" s="74"/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</row>
    <row r="694" ht="9.75" customHeight="1">
      <c r="A694" s="74"/>
      <c r="B694" s="74"/>
      <c r="C694" s="74"/>
      <c r="D694" s="74"/>
      <c r="E694" s="74"/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</row>
    <row r="695" ht="9.75" customHeight="1">
      <c r="A695" s="74"/>
      <c r="B695" s="74"/>
      <c r="C695" s="74"/>
      <c r="D695" s="74"/>
      <c r="E695" s="74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</row>
    <row r="696" ht="9.75" customHeight="1">
      <c r="A696" s="74"/>
      <c r="B696" s="74"/>
      <c r="C696" s="74"/>
      <c r="D696" s="74"/>
      <c r="E696" s="74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</row>
    <row r="697" ht="9.75" customHeight="1">
      <c r="A697" s="74"/>
      <c r="B697" s="74"/>
      <c r="C697" s="74"/>
      <c r="D697" s="74"/>
      <c r="E697" s="74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</row>
    <row r="698" ht="9.75" customHeight="1">
      <c r="A698" s="74"/>
      <c r="B698" s="74"/>
      <c r="C698" s="74"/>
      <c r="D698" s="74"/>
      <c r="E698" s="74"/>
      <c r="F698" s="74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</row>
    <row r="699" ht="9.75" customHeight="1">
      <c r="A699" s="74"/>
      <c r="B699" s="74"/>
      <c r="C699" s="74"/>
      <c r="D699" s="74"/>
      <c r="E699" s="74"/>
      <c r="F699" s="74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</row>
    <row r="700" ht="9.75" customHeight="1">
      <c r="A700" s="74"/>
      <c r="B700" s="74"/>
      <c r="C700" s="74"/>
      <c r="D700" s="74"/>
      <c r="E700" s="74"/>
      <c r="F700" s="74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</row>
    <row r="701" ht="9.75" customHeight="1">
      <c r="A701" s="74"/>
      <c r="B701" s="74"/>
      <c r="C701" s="74"/>
      <c r="D701" s="74"/>
      <c r="E701" s="74"/>
      <c r="F701" s="74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</row>
    <row r="702" ht="9.75" customHeight="1">
      <c r="A702" s="74"/>
      <c r="B702" s="74"/>
      <c r="C702" s="74"/>
      <c r="D702" s="74"/>
      <c r="E702" s="74"/>
      <c r="F702" s="74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</row>
    <row r="703" ht="9.75" customHeight="1">
      <c r="A703" s="74"/>
      <c r="B703" s="74"/>
      <c r="C703" s="74"/>
      <c r="D703" s="74"/>
      <c r="E703" s="74"/>
      <c r="F703" s="74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</row>
    <row r="704" ht="9.75" customHeight="1">
      <c r="A704" s="74"/>
      <c r="B704" s="74"/>
      <c r="C704" s="74"/>
      <c r="D704" s="74"/>
      <c r="E704" s="74"/>
      <c r="F704" s="74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</row>
    <row r="705" ht="9.75" customHeight="1">
      <c r="A705" s="74"/>
      <c r="B705" s="74"/>
      <c r="C705" s="74"/>
      <c r="D705" s="74"/>
      <c r="E705" s="74"/>
      <c r="F705" s="74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</row>
    <row r="706" ht="9.75" customHeight="1">
      <c r="A706" s="74"/>
      <c r="B706" s="74"/>
      <c r="C706" s="74"/>
      <c r="D706" s="74"/>
      <c r="E706" s="74"/>
      <c r="F706" s="74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</row>
    <row r="707" ht="9.75" customHeight="1">
      <c r="A707" s="74"/>
      <c r="B707" s="74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</row>
    <row r="708" ht="9.75" customHeight="1">
      <c r="A708" s="74"/>
      <c r="B708" s="74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</row>
    <row r="709" ht="9.75" customHeight="1">
      <c r="A709" s="74"/>
      <c r="B709" s="74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</row>
    <row r="710" ht="9.75" customHeight="1">
      <c r="A710" s="74"/>
      <c r="B710" s="74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</row>
    <row r="711" ht="9.75" customHeight="1">
      <c r="A711" s="74"/>
      <c r="B711" s="74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</row>
    <row r="712" ht="9.75" customHeight="1">
      <c r="A712" s="74"/>
      <c r="B712" s="74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</row>
    <row r="713" ht="9.7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</row>
    <row r="714" ht="9.7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</row>
    <row r="715" ht="9.7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</row>
    <row r="716" ht="9.7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</row>
    <row r="717" ht="9.7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</row>
    <row r="718" ht="9.7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</row>
    <row r="719" ht="9.7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</row>
    <row r="720" ht="9.7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</row>
    <row r="721" ht="9.7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</row>
    <row r="722" ht="9.7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</row>
    <row r="723" ht="9.7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</row>
    <row r="724" ht="9.7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</row>
    <row r="725" ht="9.7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</row>
    <row r="726" ht="9.7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</row>
    <row r="727" ht="9.7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</row>
    <row r="728" ht="9.7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</row>
    <row r="729" ht="9.7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</row>
    <row r="730" ht="9.7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</row>
    <row r="731" ht="9.7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</row>
    <row r="732" ht="9.7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</row>
    <row r="733" ht="9.7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</row>
    <row r="734" ht="9.7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</row>
    <row r="735" ht="9.7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</row>
    <row r="736" ht="9.7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</row>
    <row r="737" ht="9.7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</row>
    <row r="738" ht="9.7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</row>
    <row r="739" ht="9.7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</row>
    <row r="740" ht="9.7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</row>
    <row r="741" ht="9.7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</row>
    <row r="742" ht="9.7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</row>
    <row r="743" ht="9.7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</row>
    <row r="744" ht="9.7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</row>
    <row r="745" ht="9.7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</row>
    <row r="746" ht="9.7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</row>
    <row r="747" ht="9.7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</row>
    <row r="748" ht="9.7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</row>
    <row r="749" ht="9.7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</row>
    <row r="750" ht="9.7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</row>
    <row r="751" ht="9.7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</row>
    <row r="752" ht="9.7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</row>
    <row r="753" ht="9.7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</row>
    <row r="754" ht="9.7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</row>
    <row r="755" ht="9.7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</row>
    <row r="756" ht="9.7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</row>
    <row r="757" ht="9.7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</row>
    <row r="758" ht="9.7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</row>
    <row r="759" ht="9.7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</row>
    <row r="760" ht="9.7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</row>
    <row r="761" ht="9.75" customHeight="1">
      <c r="A761" s="74"/>
      <c r="B761" s="74"/>
      <c r="C761" s="74"/>
      <c r="D761" s="74"/>
      <c r="E761" s="74"/>
      <c r="F761" s="74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</row>
    <row r="762" ht="9.75" customHeight="1">
      <c r="A762" s="74"/>
      <c r="B762" s="74"/>
      <c r="C762" s="74"/>
      <c r="D762" s="74"/>
      <c r="E762" s="74"/>
      <c r="F762" s="74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</row>
    <row r="763" ht="9.75" customHeight="1">
      <c r="A763" s="74"/>
      <c r="B763" s="74"/>
      <c r="C763" s="74"/>
      <c r="D763" s="74"/>
      <c r="E763" s="74"/>
      <c r="F763" s="74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</row>
    <row r="764" ht="9.75" customHeight="1">
      <c r="A764" s="74"/>
      <c r="B764" s="74"/>
      <c r="C764" s="74"/>
      <c r="D764" s="74"/>
      <c r="E764" s="74"/>
      <c r="F764" s="74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</row>
    <row r="765" ht="9.75" customHeight="1">
      <c r="A765" s="74"/>
      <c r="B765" s="74"/>
      <c r="C765" s="74"/>
      <c r="D765" s="74"/>
      <c r="E765" s="74"/>
      <c r="F765" s="74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</row>
    <row r="766" ht="9.75" customHeight="1">
      <c r="A766" s="74"/>
      <c r="B766" s="74"/>
      <c r="C766" s="74"/>
      <c r="D766" s="74"/>
      <c r="E766" s="74"/>
      <c r="F766" s="74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</row>
    <row r="767" ht="9.75" customHeight="1">
      <c r="A767" s="74"/>
      <c r="B767" s="74"/>
      <c r="C767" s="74"/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</row>
    <row r="768" ht="9.75" customHeight="1">
      <c r="A768" s="74"/>
      <c r="B768" s="74"/>
      <c r="C768" s="74"/>
      <c r="D768" s="74"/>
      <c r="E768" s="74"/>
      <c r="F768" s="74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</row>
    <row r="769" ht="9.75" customHeight="1">
      <c r="A769" s="74"/>
      <c r="B769" s="74"/>
      <c r="C769" s="74"/>
      <c r="D769" s="74"/>
      <c r="E769" s="74"/>
      <c r="F769" s="74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</row>
    <row r="770" ht="9.75" customHeight="1">
      <c r="A770" s="74"/>
      <c r="B770" s="74"/>
      <c r="C770" s="74"/>
      <c r="D770" s="74"/>
      <c r="E770" s="74"/>
      <c r="F770" s="74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</row>
    <row r="771" ht="9.75" customHeight="1">
      <c r="A771" s="74"/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</row>
    <row r="772" ht="9.75" customHeight="1">
      <c r="A772" s="74"/>
      <c r="B772" s="74"/>
      <c r="C772" s="74"/>
      <c r="D772" s="74"/>
      <c r="E772" s="74"/>
      <c r="F772" s="74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</row>
    <row r="773" ht="9.75" customHeight="1">
      <c r="A773" s="74"/>
      <c r="B773" s="74"/>
      <c r="C773" s="74"/>
      <c r="D773" s="74"/>
      <c r="E773" s="74"/>
      <c r="F773" s="74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</row>
    <row r="774" ht="9.75" customHeight="1">
      <c r="A774" s="74"/>
      <c r="B774" s="74"/>
      <c r="C774" s="74"/>
      <c r="D774" s="74"/>
      <c r="E774" s="74"/>
      <c r="F774" s="74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</row>
    <row r="775" ht="9.75" customHeight="1">
      <c r="A775" s="74"/>
      <c r="B775" s="74"/>
      <c r="C775" s="74"/>
      <c r="D775" s="74"/>
      <c r="E775" s="74"/>
      <c r="F775" s="74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</row>
    <row r="776" ht="9.75" customHeight="1">
      <c r="A776" s="74"/>
      <c r="B776" s="74"/>
      <c r="C776" s="74"/>
      <c r="D776" s="74"/>
      <c r="E776" s="74"/>
      <c r="F776" s="74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</row>
    <row r="777" ht="9.75" customHeight="1">
      <c r="A777" s="74"/>
      <c r="B777" s="74"/>
      <c r="C777" s="74"/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</row>
    <row r="778" ht="9.75" customHeight="1">
      <c r="A778" s="74"/>
      <c r="B778" s="74"/>
      <c r="C778" s="74"/>
      <c r="D778" s="74"/>
      <c r="E778" s="74"/>
      <c r="F778" s="74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</row>
    <row r="779" ht="9.75" customHeight="1">
      <c r="A779" s="74"/>
      <c r="B779" s="74"/>
      <c r="C779" s="74"/>
      <c r="D779" s="74"/>
      <c r="E779" s="74"/>
      <c r="F779" s="74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</row>
    <row r="780" ht="9.75" customHeight="1">
      <c r="A780" s="74"/>
      <c r="B780" s="74"/>
      <c r="C780" s="74"/>
      <c r="D780" s="74"/>
      <c r="E780" s="74"/>
      <c r="F780" s="74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</row>
    <row r="781" ht="9.75" customHeight="1">
      <c r="A781" s="74"/>
      <c r="B781" s="74"/>
      <c r="C781" s="74"/>
      <c r="D781" s="74"/>
      <c r="E781" s="74"/>
      <c r="F781" s="74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</row>
    <row r="782" ht="9.75" customHeight="1">
      <c r="A782" s="74"/>
      <c r="B782" s="74"/>
      <c r="C782" s="74"/>
      <c r="D782" s="74"/>
      <c r="E782" s="74"/>
      <c r="F782" s="74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</row>
    <row r="783" ht="9.75" customHeight="1">
      <c r="A783" s="74"/>
      <c r="B783" s="74"/>
      <c r="C783" s="74"/>
      <c r="D783" s="74"/>
      <c r="E783" s="74"/>
      <c r="F783" s="74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</row>
    <row r="784" ht="9.75" customHeight="1">
      <c r="A784" s="74"/>
      <c r="B784" s="74"/>
      <c r="C784" s="74"/>
      <c r="D784" s="74"/>
      <c r="E784" s="74"/>
      <c r="F784" s="74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</row>
    <row r="785" ht="9.75" customHeight="1">
      <c r="A785" s="74"/>
      <c r="B785" s="74"/>
      <c r="C785" s="74"/>
      <c r="D785" s="74"/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</row>
    <row r="786" ht="9.75" customHeight="1">
      <c r="A786" s="74"/>
      <c r="B786" s="74"/>
      <c r="C786" s="74"/>
      <c r="D786" s="74"/>
      <c r="E786" s="74"/>
      <c r="F786" s="74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</row>
    <row r="787" ht="9.75" customHeight="1">
      <c r="A787" s="74"/>
      <c r="B787" s="74"/>
      <c r="C787" s="74"/>
      <c r="D787" s="74"/>
      <c r="E787" s="74"/>
      <c r="F787" s="74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</row>
    <row r="788" ht="9.75" customHeight="1">
      <c r="A788" s="74"/>
      <c r="B788" s="74"/>
      <c r="C788" s="74"/>
      <c r="D788" s="74"/>
      <c r="E788" s="74"/>
      <c r="F788" s="74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</row>
    <row r="789" ht="9.75" customHeight="1">
      <c r="A789" s="74"/>
      <c r="B789" s="74"/>
      <c r="C789" s="74"/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</row>
    <row r="790" ht="9.75" customHeight="1">
      <c r="A790" s="74"/>
      <c r="B790" s="74"/>
      <c r="C790" s="74"/>
      <c r="D790" s="74"/>
      <c r="E790" s="74"/>
      <c r="F790" s="74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</row>
    <row r="791" ht="9.75" customHeight="1">
      <c r="A791" s="74"/>
      <c r="B791" s="74"/>
      <c r="C791" s="74"/>
      <c r="D791" s="74"/>
      <c r="E791" s="74"/>
      <c r="F791" s="74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</row>
    <row r="792" ht="9.75" customHeight="1">
      <c r="A792" s="74"/>
      <c r="B792" s="74"/>
      <c r="C792" s="74"/>
      <c r="D792" s="74"/>
      <c r="E792" s="74"/>
      <c r="F792" s="74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</row>
    <row r="793" ht="9.75" customHeight="1">
      <c r="A793" s="74"/>
      <c r="B793" s="74"/>
      <c r="C793" s="74"/>
      <c r="D793" s="74"/>
      <c r="E793" s="74"/>
      <c r="F793" s="74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</row>
    <row r="794" ht="9.75" customHeight="1">
      <c r="A794" s="74"/>
      <c r="B794" s="74"/>
      <c r="C794" s="74"/>
      <c r="D794" s="74"/>
      <c r="E794" s="74"/>
      <c r="F794" s="74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</row>
    <row r="795" ht="9.75" customHeight="1">
      <c r="A795" s="74"/>
      <c r="B795" s="74"/>
      <c r="C795" s="74"/>
      <c r="D795" s="74"/>
      <c r="E795" s="74"/>
      <c r="F795" s="74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</row>
    <row r="796" ht="9.75" customHeight="1">
      <c r="A796" s="74"/>
      <c r="B796" s="74"/>
      <c r="C796" s="74"/>
      <c r="D796" s="74"/>
      <c r="E796" s="74"/>
      <c r="F796" s="74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</row>
    <row r="797" ht="9.75" customHeight="1">
      <c r="A797" s="74"/>
      <c r="B797" s="74"/>
      <c r="C797" s="74"/>
      <c r="D797" s="74"/>
      <c r="E797" s="74"/>
      <c r="F797" s="74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</row>
    <row r="798" ht="9.75" customHeight="1">
      <c r="A798" s="74"/>
      <c r="B798" s="74"/>
      <c r="C798" s="74"/>
      <c r="D798" s="74"/>
      <c r="E798" s="74"/>
      <c r="F798" s="74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</row>
    <row r="799" ht="9.75" customHeight="1">
      <c r="A799" s="74"/>
      <c r="B799" s="74"/>
      <c r="C799" s="74"/>
      <c r="D799" s="74"/>
      <c r="E799" s="74"/>
      <c r="F799" s="74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</row>
    <row r="800" ht="9.75" customHeight="1">
      <c r="A800" s="74"/>
      <c r="B800" s="74"/>
      <c r="C800" s="74"/>
      <c r="D800" s="74"/>
      <c r="E800" s="74"/>
      <c r="F800" s="74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</row>
    <row r="801" ht="9.75" customHeight="1">
      <c r="A801" s="74"/>
      <c r="B801" s="74"/>
      <c r="C801" s="74"/>
      <c r="D801" s="74"/>
      <c r="E801" s="74"/>
      <c r="F801" s="74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</row>
    <row r="802" ht="9.75" customHeight="1">
      <c r="A802" s="74"/>
      <c r="B802" s="74"/>
      <c r="C802" s="74"/>
      <c r="D802" s="74"/>
      <c r="E802" s="74"/>
      <c r="F802" s="74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</row>
    <row r="803" ht="9.75" customHeight="1">
      <c r="A803" s="74"/>
      <c r="B803" s="74"/>
      <c r="C803" s="74"/>
      <c r="D803" s="74"/>
      <c r="E803" s="74"/>
      <c r="F803" s="74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</row>
    <row r="804" ht="9.75" customHeight="1">
      <c r="A804" s="74"/>
      <c r="B804" s="74"/>
      <c r="C804" s="74"/>
      <c r="D804" s="74"/>
      <c r="E804" s="74"/>
      <c r="F804" s="74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</row>
    <row r="805" ht="9.75" customHeight="1">
      <c r="A805" s="74"/>
      <c r="B805" s="74"/>
      <c r="C805" s="74"/>
      <c r="D805" s="74"/>
      <c r="E805" s="74"/>
      <c r="F805" s="74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</row>
    <row r="806" ht="9.75" customHeight="1">
      <c r="A806" s="74"/>
      <c r="B806" s="74"/>
      <c r="C806" s="74"/>
      <c r="D806" s="74"/>
      <c r="E806" s="74"/>
      <c r="F806" s="74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</row>
    <row r="807" ht="9.75" customHeight="1">
      <c r="A807" s="74"/>
      <c r="B807" s="74"/>
      <c r="C807" s="74"/>
      <c r="D807" s="74"/>
      <c r="E807" s="74"/>
      <c r="F807" s="74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</row>
    <row r="808" ht="9.75" customHeight="1">
      <c r="A808" s="74"/>
      <c r="B808" s="74"/>
      <c r="C808" s="74"/>
      <c r="D808" s="74"/>
      <c r="E808" s="74"/>
      <c r="F808" s="74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</row>
    <row r="809" ht="9.75" customHeight="1">
      <c r="A809" s="74"/>
      <c r="B809" s="74"/>
      <c r="C809" s="74"/>
      <c r="D809" s="74"/>
      <c r="E809" s="74"/>
      <c r="F809" s="74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</row>
    <row r="810" ht="9.75" customHeight="1">
      <c r="A810" s="74"/>
      <c r="B810" s="74"/>
      <c r="C810" s="74"/>
      <c r="D810" s="74"/>
      <c r="E810" s="74"/>
      <c r="F810" s="74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</row>
    <row r="811" ht="9.75" customHeight="1">
      <c r="A811" s="74"/>
      <c r="B811" s="74"/>
      <c r="C811" s="74"/>
      <c r="D811" s="74"/>
      <c r="E811" s="74"/>
      <c r="F811" s="74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</row>
    <row r="812" ht="9.75" customHeight="1">
      <c r="A812" s="74"/>
      <c r="B812" s="74"/>
      <c r="C812" s="74"/>
      <c r="D812" s="74"/>
      <c r="E812" s="74"/>
      <c r="F812" s="74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</row>
    <row r="813" ht="9.75" customHeight="1">
      <c r="A813" s="74"/>
      <c r="B813" s="74"/>
      <c r="C813" s="74"/>
      <c r="D813" s="74"/>
      <c r="E813" s="74"/>
      <c r="F813" s="74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</row>
    <row r="814" ht="9.75" customHeight="1">
      <c r="A814" s="74"/>
      <c r="B814" s="74"/>
      <c r="C814" s="74"/>
      <c r="D814" s="74"/>
      <c r="E814" s="74"/>
      <c r="F814" s="74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</row>
    <row r="815" ht="9.75" customHeight="1">
      <c r="A815" s="74"/>
      <c r="B815" s="74"/>
      <c r="C815" s="74"/>
      <c r="D815" s="74"/>
      <c r="E815" s="74"/>
      <c r="F815" s="74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</row>
    <row r="816" ht="9.75" customHeight="1">
      <c r="A816" s="74"/>
      <c r="B816" s="74"/>
      <c r="C816" s="74"/>
      <c r="D816" s="74"/>
      <c r="E816" s="74"/>
      <c r="F816" s="74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</row>
    <row r="817" ht="9.75" customHeight="1">
      <c r="A817" s="74"/>
      <c r="B817" s="74"/>
      <c r="C817" s="74"/>
      <c r="D817" s="74"/>
      <c r="E817" s="74"/>
      <c r="F817" s="74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</row>
    <row r="818" ht="9.75" customHeight="1">
      <c r="A818" s="74"/>
      <c r="B818" s="74"/>
      <c r="C818" s="74"/>
      <c r="D818" s="74"/>
      <c r="E818" s="74"/>
      <c r="F818" s="74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</row>
    <row r="819" ht="9.75" customHeight="1">
      <c r="A819" s="74"/>
      <c r="B819" s="74"/>
      <c r="C819" s="74"/>
      <c r="D819" s="74"/>
      <c r="E819" s="74"/>
      <c r="F819" s="74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</row>
    <row r="820" ht="9.75" customHeight="1">
      <c r="A820" s="74"/>
      <c r="B820" s="74"/>
      <c r="C820" s="74"/>
      <c r="D820" s="74"/>
      <c r="E820" s="74"/>
      <c r="F820" s="74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</row>
    <row r="821" ht="9.75" customHeight="1">
      <c r="A821" s="74"/>
      <c r="B821" s="74"/>
      <c r="C821" s="74"/>
      <c r="D821" s="74"/>
      <c r="E821" s="74"/>
      <c r="F821" s="74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</row>
    <row r="822" ht="9.75" customHeight="1">
      <c r="A822" s="74"/>
      <c r="B822" s="74"/>
      <c r="C822" s="74"/>
      <c r="D822" s="74"/>
      <c r="E822" s="74"/>
      <c r="F822" s="74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</row>
    <row r="823" ht="9.75" customHeight="1">
      <c r="A823" s="74"/>
      <c r="B823" s="74"/>
      <c r="C823" s="74"/>
      <c r="D823" s="74"/>
      <c r="E823" s="74"/>
      <c r="F823" s="74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</row>
    <row r="824" ht="9.75" customHeight="1">
      <c r="A824" s="74"/>
      <c r="B824" s="74"/>
      <c r="C824" s="74"/>
      <c r="D824" s="74"/>
      <c r="E824" s="74"/>
      <c r="F824" s="74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</row>
    <row r="825" ht="9.75" customHeight="1">
      <c r="A825" s="74"/>
      <c r="B825" s="74"/>
      <c r="C825" s="74"/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</row>
    <row r="826" ht="9.75" customHeight="1">
      <c r="A826" s="74"/>
      <c r="B826" s="74"/>
      <c r="C826" s="74"/>
      <c r="D826" s="74"/>
      <c r="E826" s="74"/>
      <c r="F826" s="74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</row>
    <row r="827" ht="9.75" customHeight="1">
      <c r="A827" s="74"/>
      <c r="B827" s="74"/>
      <c r="C827" s="74"/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</row>
    <row r="828" ht="9.75" customHeight="1">
      <c r="A828" s="74"/>
      <c r="B828" s="74"/>
      <c r="C828" s="74"/>
      <c r="D828" s="74"/>
      <c r="E828" s="74"/>
      <c r="F828" s="74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</row>
    <row r="829" ht="9.75" customHeight="1">
      <c r="A829" s="74"/>
      <c r="B829" s="74"/>
      <c r="C829" s="74"/>
      <c r="D829" s="74"/>
      <c r="E829" s="74"/>
      <c r="F829" s="74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</row>
    <row r="830" ht="9.75" customHeight="1">
      <c r="A830" s="74"/>
      <c r="B830" s="74"/>
      <c r="C830" s="74"/>
      <c r="D830" s="74"/>
      <c r="E830" s="74"/>
      <c r="F830" s="74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</row>
    <row r="831" ht="9.75" customHeight="1">
      <c r="A831" s="74"/>
      <c r="B831" s="74"/>
      <c r="C831" s="74"/>
      <c r="D831" s="74"/>
      <c r="E831" s="74"/>
      <c r="F831" s="74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</row>
    <row r="832" ht="9.75" customHeight="1">
      <c r="A832" s="74"/>
      <c r="B832" s="74"/>
      <c r="C832" s="74"/>
      <c r="D832" s="74"/>
      <c r="E832" s="74"/>
      <c r="F832" s="74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</row>
    <row r="833" ht="9.75" customHeight="1">
      <c r="A833" s="74"/>
      <c r="B833" s="74"/>
      <c r="C833" s="74"/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</row>
    <row r="834" ht="9.75" customHeight="1">
      <c r="A834" s="74"/>
      <c r="B834" s="74"/>
      <c r="C834" s="74"/>
      <c r="D834" s="74"/>
      <c r="E834" s="74"/>
      <c r="F834" s="74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</row>
    <row r="835" ht="9.75" customHeight="1">
      <c r="A835" s="74"/>
      <c r="B835" s="74"/>
      <c r="C835" s="74"/>
      <c r="D835" s="74"/>
      <c r="E835" s="74"/>
      <c r="F835" s="74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</row>
    <row r="836" ht="9.75" customHeight="1">
      <c r="A836" s="74"/>
      <c r="B836" s="74"/>
      <c r="C836" s="74"/>
      <c r="D836" s="74"/>
      <c r="E836" s="74"/>
      <c r="F836" s="74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</row>
    <row r="837" ht="9.75" customHeight="1">
      <c r="A837" s="74"/>
      <c r="B837" s="74"/>
      <c r="C837" s="74"/>
      <c r="D837" s="74"/>
      <c r="E837" s="74"/>
      <c r="F837" s="74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</row>
    <row r="838" ht="9.75" customHeight="1">
      <c r="A838" s="74"/>
      <c r="B838" s="74"/>
      <c r="C838" s="74"/>
      <c r="D838" s="74"/>
      <c r="E838" s="74"/>
      <c r="F838" s="74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</row>
    <row r="839" ht="9.75" customHeight="1">
      <c r="A839" s="74"/>
      <c r="B839" s="74"/>
      <c r="C839" s="74"/>
      <c r="D839" s="74"/>
      <c r="E839" s="74"/>
      <c r="F839" s="74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</row>
    <row r="840" ht="9.75" customHeight="1">
      <c r="A840" s="74"/>
      <c r="B840" s="74"/>
      <c r="C840" s="74"/>
      <c r="D840" s="74"/>
      <c r="E840" s="74"/>
      <c r="F840" s="74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</row>
    <row r="841" ht="9.75" customHeight="1">
      <c r="A841" s="74"/>
      <c r="B841" s="74"/>
      <c r="C841" s="74"/>
      <c r="D841" s="74"/>
      <c r="E841" s="74"/>
      <c r="F841" s="74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</row>
    <row r="842" ht="9.75" customHeight="1">
      <c r="A842" s="74"/>
      <c r="B842" s="74"/>
      <c r="C842" s="74"/>
      <c r="D842" s="74"/>
      <c r="E842" s="74"/>
      <c r="F842" s="74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</row>
    <row r="843" ht="9.75" customHeight="1">
      <c r="A843" s="74"/>
      <c r="B843" s="74"/>
      <c r="C843" s="74"/>
      <c r="D843" s="74"/>
      <c r="E843" s="74"/>
      <c r="F843" s="74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</row>
    <row r="844" ht="9.75" customHeight="1">
      <c r="A844" s="74"/>
      <c r="B844" s="74"/>
      <c r="C844" s="74"/>
      <c r="D844" s="74"/>
      <c r="E844" s="74"/>
      <c r="F844" s="74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</row>
    <row r="845" ht="9.75" customHeight="1">
      <c r="A845" s="74"/>
      <c r="B845" s="74"/>
      <c r="C845" s="74"/>
      <c r="D845" s="74"/>
      <c r="E845" s="74"/>
      <c r="F845" s="74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</row>
    <row r="846" ht="9.75" customHeight="1">
      <c r="A846" s="74"/>
      <c r="B846" s="74"/>
      <c r="C846" s="74"/>
      <c r="D846" s="74"/>
      <c r="E846" s="74"/>
      <c r="F846" s="74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</row>
    <row r="847" ht="9.75" customHeight="1">
      <c r="A847" s="74"/>
      <c r="B847" s="74"/>
      <c r="C847" s="74"/>
      <c r="D847" s="74"/>
      <c r="E847" s="74"/>
      <c r="F847" s="74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</row>
    <row r="848" ht="9.75" customHeight="1">
      <c r="A848" s="74"/>
      <c r="B848" s="74"/>
      <c r="C848" s="74"/>
      <c r="D848" s="74"/>
      <c r="E848" s="74"/>
      <c r="F848" s="74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</row>
    <row r="849" ht="9.75" customHeight="1">
      <c r="A849" s="74"/>
      <c r="B849" s="74"/>
      <c r="C849" s="74"/>
      <c r="D849" s="74"/>
      <c r="E849" s="74"/>
      <c r="F849" s="74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</row>
    <row r="850" ht="9.75" customHeight="1">
      <c r="A850" s="74"/>
      <c r="B850" s="74"/>
      <c r="C850" s="74"/>
      <c r="D850" s="74"/>
      <c r="E850" s="74"/>
      <c r="F850" s="74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</row>
    <row r="851" ht="9.75" customHeight="1">
      <c r="A851" s="74"/>
      <c r="B851" s="74"/>
      <c r="C851" s="74"/>
      <c r="D851" s="74"/>
      <c r="E851" s="74"/>
      <c r="F851" s="74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</row>
    <row r="852" ht="9.75" customHeight="1">
      <c r="A852" s="74"/>
      <c r="B852" s="74"/>
      <c r="C852" s="74"/>
      <c r="D852" s="74"/>
      <c r="E852" s="74"/>
      <c r="F852" s="74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</row>
    <row r="853" ht="9.75" customHeight="1">
      <c r="A853" s="74"/>
      <c r="B853" s="74"/>
      <c r="C853" s="74"/>
      <c r="D853" s="74"/>
      <c r="E853" s="74"/>
      <c r="F853" s="74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</row>
    <row r="854" ht="9.75" customHeight="1">
      <c r="A854" s="74"/>
      <c r="B854" s="74"/>
      <c r="C854" s="74"/>
      <c r="D854" s="74"/>
      <c r="E854" s="74"/>
      <c r="F854" s="74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</row>
    <row r="855" ht="9.75" customHeight="1">
      <c r="A855" s="74"/>
      <c r="B855" s="74"/>
      <c r="C855" s="74"/>
      <c r="D855" s="74"/>
      <c r="E855" s="74"/>
      <c r="F855" s="74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</row>
    <row r="856" ht="9.75" customHeight="1">
      <c r="A856" s="74"/>
      <c r="B856" s="74"/>
      <c r="C856" s="74"/>
      <c r="D856" s="74"/>
      <c r="E856" s="74"/>
      <c r="F856" s="74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</row>
    <row r="857" ht="9.75" customHeight="1">
      <c r="A857" s="74"/>
      <c r="B857" s="74"/>
      <c r="C857" s="74"/>
      <c r="D857" s="74"/>
      <c r="E857" s="74"/>
      <c r="F857" s="74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</row>
    <row r="858" ht="9.75" customHeight="1">
      <c r="A858" s="74"/>
      <c r="B858" s="74"/>
      <c r="C858" s="74"/>
      <c r="D858" s="74"/>
      <c r="E858" s="74"/>
      <c r="F858" s="74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</row>
    <row r="859" ht="9.75" customHeight="1">
      <c r="A859" s="74"/>
      <c r="B859" s="74"/>
      <c r="C859" s="74"/>
      <c r="D859" s="74"/>
      <c r="E859" s="74"/>
      <c r="F859" s="74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</row>
    <row r="860" ht="9.75" customHeight="1">
      <c r="A860" s="74"/>
      <c r="B860" s="74"/>
      <c r="C860" s="74"/>
      <c r="D860" s="74"/>
      <c r="E860" s="74"/>
      <c r="F860" s="74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</row>
    <row r="861" ht="9.75" customHeight="1">
      <c r="A861" s="74"/>
      <c r="B861" s="74"/>
      <c r="C861" s="74"/>
      <c r="D861" s="74"/>
      <c r="E861" s="74"/>
      <c r="F861" s="74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</row>
    <row r="862" ht="9.75" customHeight="1">
      <c r="A862" s="74"/>
      <c r="B862" s="74"/>
      <c r="C862" s="74"/>
      <c r="D862" s="74"/>
      <c r="E862" s="74"/>
      <c r="F862" s="74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</row>
    <row r="863" ht="9.75" customHeight="1">
      <c r="A863" s="74"/>
      <c r="B863" s="74"/>
      <c r="C863" s="74"/>
      <c r="D863" s="74"/>
      <c r="E863" s="74"/>
      <c r="F863" s="74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</row>
    <row r="864" ht="9.75" customHeight="1">
      <c r="A864" s="74"/>
      <c r="B864" s="74"/>
      <c r="C864" s="74"/>
      <c r="D864" s="74"/>
      <c r="E864" s="74"/>
      <c r="F864" s="74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</row>
    <row r="865" ht="9.75" customHeight="1">
      <c r="A865" s="74"/>
      <c r="B865" s="74"/>
      <c r="C865" s="74"/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</row>
    <row r="866" ht="9.75" customHeight="1">
      <c r="A866" s="74"/>
      <c r="B866" s="74"/>
      <c r="C866" s="74"/>
      <c r="D866" s="74"/>
      <c r="E866" s="74"/>
      <c r="F866" s="74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</row>
    <row r="867" ht="9.75" customHeight="1">
      <c r="A867" s="74"/>
      <c r="B867" s="74"/>
      <c r="C867" s="74"/>
      <c r="D867" s="74"/>
      <c r="E867" s="74"/>
      <c r="F867" s="74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</row>
    <row r="868" ht="9.75" customHeight="1">
      <c r="A868" s="74"/>
      <c r="B868" s="74"/>
      <c r="C868" s="74"/>
      <c r="D868" s="74"/>
      <c r="E868" s="74"/>
      <c r="F868" s="74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</row>
    <row r="869" ht="9.75" customHeight="1">
      <c r="A869" s="74"/>
      <c r="B869" s="74"/>
      <c r="C869" s="74"/>
      <c r="D869" s="74"/>
      <c r="E869" s="74"/>
      <c r="F869" s="74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</row>
    <row r="870" ht="9.75" customHeight="1">
      <c r="A870" s="74"/>
      <c r="B870" s="74"/>
      <c r="C870" s="74"/>
      <c r="D870" s="74"/>
      <c r="E870" s="74"/>
      <c r="F870" s="74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</row>
    <row r="871" ht="9.75" customHeight="1">
      <c r="A871" s="74"/>
      <c r="B871" s="74"/>
      <c r="C871" s="74"/>
      <c r="D871" s="74"/>
      <c r="E871" s="74"/>
      <c r="F871" s="74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</row>
    <row r="872" ht="9.75" customHeight="1">
      <c r="A872" s="74"/>
      <c r="B872" s="74"/>
      <c r="C872" s="74"/>
      <c r="D872" s="74"/>
      <c r="E872" s="74"/>
      <c r="F872" s="74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</row>
    <row r="873" ht="9.75" customHeight="1">
      <c r="A873" s="74"/>
      <c r="B873" s="74"/>
      <c r="C873" s="74"/>
      <c r="D873" s="74"/>
      <c r="E873" s="74"/>
      <c r="F873" s="74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</row>
    <row r="874" ht="9.75" customHeight="1">
      <c r="A874" s="74"/>
      <c r="B874" s="74"/>
      <c r="C874" s="74"/>
      <c r="D874" s="74"/>
      <c r="E874" s="74"/>
      <c r="F874" s="74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</row>
    <row r="875" ht="9.75" customHeight="1">
      <c r="A875" s="74"/>
      <c r="B875" s="74"/>
      <c r="C875" s="74"/>
      <c r="D875" s="74"/>
      <c r="E875" s="74"/>
      <c r="F875" s="74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</row>
    <row r="876" ht="9.75" customHeight="1">
      <c r="A876" s="74"/>
      <c r="B876" s="74"/>
      <c r="C876" s="74"/>
      <c r="D876" s="74"/>
      <c r="E876" s="74"/>
      <c r="F876" s="74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</row>
    <row r="877" ht="9.75" customHeight="1">
      <c r="A877" s="74"/>
      <c r="B877" s="74"/>
      <c r="C877" s="74"/>
      <c r="D877" s="74"/>
      <c r="E877" s="74"/>
      <c r="F877" s="74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</row>
    <row r="878" ht="9.75" customHeight="1">
      <c r="A878" s="74"/>
      <c r="B878" s="74"/>
      <c r="C878" s="74"/>
      <c r="D878" s="74"/>
      <c r="E878" s="74"/>
      <c r="F878" s="74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</row>
    <row r="879" ht="9.75" customHeight="1">
      <c r="A879" s="74"/>
      <c r="B879" s="74"/>
      <c r="C879" s="74"/>
      <c r="D879" s="74"/>
      <c r="E879" s="74"/>
      <c r="F879" s="74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</row>
    <row r="880" ht="9.75" customHeight="1">
      <c r="A880" s="74"/>
      <c r="B880" s="74"/>
      <c r="C880" s="74"/>
      <c r="D880" s="74"/>
      <c r="E880" s="74"/>
      <c r="F880" s="74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</row>
    <row r="881" ht="9.75" customHeight="1">
      <c r="A881" s="74"/>
      <c r="B881" s="74"/>
      <c r="C881" s="74"/>
      <c r="D881" s="74"/>
      <c r="E881" s="74"/>
      <c r="F881" s="74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</row>
    <row r="882" ht="9.75" customHeight="1">
      <c r="A882" s="74"/>
      <c r="B882" s="74"/>
      <c r="C882" s="74"/>
      <c r="D882" s="74"/>
      <c r="E882" s="74"/>
      <c r="F882" s="74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</row>
    <row r="883" ht="9.75" customHeight="1">
      <c r="A883" s="74"/>
      <c r="B883" s="74"/>
      <c r="C883" s="74"/>
      <c r="D883" s="74"/>
      <c r="E883" s="74"/>
      <c r="F883" s="74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</row>
    <row r="884" ht="9.75" customHeight="1">
      <c r="A884" s="74"/>
      <c r="B884" s="74"/>
      <c r="C884" s="74"/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</row>
    <row r="885" ht="9.75" customHeight="1">
      <c r="A885" s="74"/>
      <c r="B885" s="74"/>
      <c r="C885" s="74"/>
      <c r="D885" s="74"/>
      <c r="E885" s="74"/>
      <c r="F885" s="74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</row>
    <row r="886" ht="9.75" customHeight="1">
      <c r="A886" s="74"/>
      <c r="B886" s="74"/>
      <c r="C886" s="74"/>
      <c r="D886" s="74"/>
      <c r="E886" s="74"/>
      <c r="F886" s="74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</row>
    <row r="887" ht="9.75" customHeight="1">
      <c r="A887" s="74"/>
      <c r="B887" s="74"/>
      <c r="C887" s="74"/>
      <c r="D887" s="74"/>
      <c r="E887" s="74"/>
      <c r="F887" s="74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</row>
    <row r="888" ht="9.75" customHeight="1">
      <c r="A888" s="74"/>
      <c r="B888" s="74"/>
      <c r="C888" s="74"/>
      <c r="D888" s="74"/>
      <c r="E888" s="74"/>
      <c r="F888" s="74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</row>
    <row r="889" ht="9.75" customHeight="1">
      <c r="A889" s="74"/>
      <c r="B889" s="74"/>
      <c r="C889" s="74"/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</row>
    <row r="890" ht="9.75" customHeight="1">
      <c r="A890" s="74"/>
      <c r="B890" s="74"/>
      <c r="C890" s="74"/>
      <c r="D890" s="74"/>
      <c r="E890" s="74"/>
      <c r="F890" s="74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</row>
    <row r="891" ht="9.75" customHeight="1">
      <c r="A891" s="74"/>
      <c r="B891" s="74"/>
      <c r="C891" s="74"/>
      <c r="D891" s="74"/>
      <c r="E891" s="74"/>
      <c r="F891" s="74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</row>
    <row r="892" ht="9.75" customHeight="1">
      <c r="A892" s="74"/>
      <c r="B892" s="74"/>
      <c r="C892" s="74"/>
      <c r="D892" s="74"/>
      <c r="E892" s="74"/>
      <c r="F892" s="74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</row>
    <row r="893" ht="9.75" customHeight="1">
      <c r="A893" s="74"/>
      <c r="B893" s="74"/>
      <c r="C893" s="74"/>
      <c r="D893" s="74"/>
      <c r="E893" s="74"/>
      <c r="F893" s="74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</row>
    <row r="894" ht="9.75" customHeight="1">
      <c r="A894" s="74"/>
      <c r="B894" s="74"/>
      <c r="C894" s="74"/>
      <c r="D894" s="74"/>
      <c r="E894" s="74"/>
      <c r="F894" s="74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</row>
    <row r="895" ht="9.75" customHeight="1">
      <c r="A895" s="74"/>
      <c r="B895" s="74"/>
      <c r="C895" s="74"/>
      <c r="D895" s="74"/>
      <c r="E895" s="74"/>
      <c r="F895" s="74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</row>
    <row r="896" ht="9.75" customHeight="1">
      <c r="A896" s="74"/>
      <c r="B896" s="74"/>
      <c r="C896" s="74"/>
      <c r="D896" s="74"/>
      <c r="E896" s="74"/>
      <c r="F896" s="74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</row>
    <row r="897" ht="9.75" customHeight="1">
      <c r="A897" s="74"/>
      <c r="B897" s="74"/>
      <c r="C897" s="74"/>
      <c r="D897" s="74"/>
      <c r="E897" s="74"/>
      <c r="F897" s="74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</row>
    <row r="898" ht="9.75" customHeight="1">
      <c r="A898" s="74"/>
      <c r="B898" s="74"/>
      <c r="C898" s="74"/>
      <c r="D898" s="74"/>
      <c r="E898" s="74"/>
      <c r="F898" s="74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</row>
    <row r="899" ht="9.75" customHeight="1">
      <c r="A899" s="74"/>
      <c r="B899" s="74"/>
      <c r="C899" s="74"/>
      <c r="D899" s="74"/>
      <c r="E899" s="74"/>
      <c r="F899" s="74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</row>
    <row r="900" ht="9.75" customHeight="1">
      <c r="A900" s="74"/>
      <c r="B900" s="74"/>
      <c r="C900" s="74"/>
      <c r="D900" s="74"/>
      <c r="E900" s="74"/>
      <c r="F900" s="74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</row>
    <row r="901" ht="9.75" customHeight="1">
      <c r="A901" s="74"/>
      <c r="B901" s="74"/>
      <c r="C901" s="74"/>
      <c r="D901" s="74"/>
      <c r="E901" s="74"/>
      <c r="F901" s="74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</row>
    <row r="902" ht="9.75" customHeight="1">
      <c r="A902" s="74"/>
      <c r="B902" s="74"/>
      <c r="C902" s="74"/>
      <c r="D902" s="74"/>
      <c r="E902" s="74"/>
      <c r="F902" s="74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</row>
    <row r="903" ht="9.75" customHeight="1">
      <c r="A903" s="74"/>
      <c r="B903" s="74"/>
      <c r="C903" s="74"/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</row>
    <row r="904" ht="9.75" customHeight="1">
      <c r="A904" s="74"/>
      <c r="B904" s="74"/>
      <c r="C904" s="74"/>
      <c r="D904" s="74"/>
      <c r="E904" s="74"/>
      <c r="F904" s="74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</row>
    <row r="905" ht="9.75" customHeight="1">
      <c r="A905" s="74"/>
      <c r="B905" s="74"/>
      <c r="C905" s="74"/>
      <c r="D905" s="74"/>
      <c r="E905" s="74"/>
      <c r="F905" s="74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</row>
    <row r="906" ht="9.75" customHeight="1">
      <c r="A906" s="74"/>
      <c r="B906" s="74"/>
      <c r="C906" s="74"/>
      <c r="D906" s="74"/>
      <c r="E906" s="74"/>
      <c r="F906" s="74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</row>
    <row r="907" ht="9.75" customHeight="1">
      <c r="A907" s="74"/>
      <c r="B907" s="74"/>
      <c r="C907" s="74"/>
      <c r="D907" s="74"/>
      <c r="E907" s="74"/>
      <c r="F907" s="74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</row>
    <row r="908" ht="9.75" customHeight="1">
      <c r="A908" s="74"/>
      <c r="B908" s="74"/>
      <c r="C908" s="74"/>
      <c r="D908" s="74"/>
      <c r="E908" s="74"/>
      <c r="F908" s="74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</row>
    <row r="909" ht="9.75" customHeight="1">
      <c r="A909" s="74"/>
      <c r="B909" s="74"/>
      <c r="C909" s="74"/>
      <c r="D909" s="74"/>
      <c r="E909" s="74"/>
      <c r="F909" s="74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</row>
    <row r="910" ht="9.75" customHeight="1">
      <c r="A910" s="74"/>
      <c r="B910" s="74"/>
      <c r="C910" s="74"/>
      <c r="D910" s="74"/>
      <c r="E910" s="74"/>
      <c r="F910" s="74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</row>
    <row r="911" ht="9.75" customHeight="1">
      <c r="A911" s="74"/>
      <c r="B911" s="74"/>
      <c r="C911" s="74"/>
      <c r="D911" s="74"/>
      <c r="E911" s="74"/>
      <c r="F911" s="74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</row>
    <row r="912" ht="9.75" customHeight="1">
      <c r="A912" s="74"/>
      <c r="B912" s="74"/>
      <c r="C912" s="74"/>
      <c r="D912" s="74"/>
      <c r="E912" s="74"/>
      <c r="F912" s="74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</row>
    <row r="913" ht="9.75" customHeight="1">
      <c r="A913" s="74"/>
      <c r="B913" s="74"/>
      <c r="C913" s="74"/>
      <c r="D913" s="74"/>
      <c r="E913" s="74"/>
      <c r="F913" s="74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</row>
    <row r="914" ht="9.75" customHeight="1">
      <c r="A914" s="74"/>
      <c r="B914" s="74"/>
      <c r="C914" s="74"/>
      <c r="D914" s="74"/>
      <c r="E914" s="74"/>
      <c r="F914" s="74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</row>
    <row r="915" ht="9.75" customHeight="1">
      <c r="A915" s="74"/>
      <c r="B915" s="74"/>
      <c r="C915" s="74"/>
      <c r="D915" s="74"/>
      <c r="E915" s="74"/>
      <c r="F915" s="74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</row>
    <row r="916" ht="9.75" customHeight="1">
      <c r="A916" s="74"/>
      <c r="B916" s="74"/>
      <c r="C916" s="74"/>
      <c r="D916" s="74"/>
      <c r="E916" s="74"/>
      <c r="F916" s="74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</row>
    <row r="917" ht="9.75" customHeight="1">
      <c r="A917" s="74"/>
      <c r="B917" s="74"/>
      <c r="C917" s="74"/>
      <c r="D917" s="74"/>
      <c r="E917" s="74"/>
      <c r="F917" s="74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</row>
    <row r="918" ht="9.75" customHeight="1">
      <c r="A918" s="74"/>
      <c r="B918" s="74"/>
      <c r="C918" s="74"/>
      <c r="D918" s="74"/>
      <c r="E918" s="74"/>
      <c r="F918" s="74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</row>
    <row r="919" ht="9.75" customHeight="1">
      <c r="A919" s="74"/>
      <c r="B919" s="74"/>
      <c r="C919" s="74"/>
      <c r="D919" s="74"/>
      <c r="E919" s="74"/>
      <c r="F919" s="74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</row>
    <row r="920" ht="9.75" customHeight="1">
      <c r="A920" s="74"/>
      <c r="B920" s="74"/>
      <c r="C920" s="74"/>
      <c r="D920" s="74"/>
      <c r="E920" s="74"/>
      <c r="F920" s="74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</row>
    <row r="921" ht="9.75" customHeight="1">
      <c r="A921" s="74"/>
      <c r="B921" s="74"/>
      <c r="C921" s="74"/>
      <c r="D921" s="74"/>
      <c r="E921" s="74"/>
      <c r="F921" s="74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</row>
    <row r="922" ht="9.75" customHeight="1">
      <c r="A922" s="74"/>
      <c r="B922" s="74"/>
      <c r="C922" s="74"/>
      <c r="D922" s="74"/>
      <c r="E922" s="74"/>
      <c r="F922" s="74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</row>
    <row r="923" ht="9.75" customHeight="1">
      <c r="A923" s="74"/>
      <c r="B923" s="74"/>
      <c r="C923" s="74"/>
      <c r="D923" s="74"/>
      <c r="E923" s="74"/>
      <c r="F923" s="74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</row>
    <row r="924" ht="9.75" customHeight="1">
      <c r="A924" s="74"/>
      <c r="B924" s="74"/>
      <c r="C924" s="74"/>
      <c r="D924" s="74"/>
      <c r="E924" s="74"/>
      <c r="F924" s="74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</row>
    <row r="925" ht="9.75" customHeight="1">
      <c r="A925" s="74"/>
      <c r="B925" s="74"/>
      <c r="C925" s="74"/>
      <c r="D925" s="74"/>
      <c r="E925" s="74"/>
      <c r="F925" s="74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</row>
    <row r="926" ht="9.75" customHeight="1">
      <c r="A926" s="74"/>
      <c r="B926" s="74"/>
      <c r="C926" s="74"/>
      <c r="D926" s="74"/>
      <c r="E926" s="74"/>
      <c r="F926" s="74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</row>
    <row r="927" ht="9.75" customHeight="1">
      <c r="A927" s="74"/>
      <c r="B927" s="74"/>
      <c r="C927" s="74"/>
      <c r="D927" s="74"/>
      <c r="E927" s="74"/>
      <c r="F927" s="74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</row>
    <row r="928" ht="9.75" customHeight="1">
      <c r="A928" s="74"/>
      <c r="B928" s="74"/>
      <c r="C928" s="74"/>
      <c r="D928" s="74"/>
      <c r="E928" s="74"/>
      <c r="F928" s="74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</row>
    <row r="929" ht="9.75" customHeight="1">
      <c r="A929" s="74"/>
      <c r="B929" s="74"/>
      <c r="C929" s="74"/>
      <c r="D929" s="74"/>
      <c r="E929" s="74"/>
      <c r="F929" s="74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</row>
    <row r="930" ht="9.75" customHeight="1">
      <c r="A930" s="74"/>
      <c r="B930" s="74"/>
      <c r="C930" s="74"/>
      <c r="D930" s="74"/>
      <c r="E930" s="74"/>
      <c r="F930" s="74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</row>
    <row r="931" ht="9.75" customHeight="1">
      <c r="A931" s="74"/>
      <c r="B931" s="74"/>
      <c r="C931" s="74"/>
      <c r="D931" s="74"/>
      <c r="E931" s="74"/>
      <c r="F931" s="74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</row>
    <row r="932" ht="9.75" customHeight="1">
      <c r="A932" s="74"/>
      <c r="B932" s="74"/>
      <c r="C932" s="74"/>
      <c r="D932" s="74"/>
      <c r="E932" s="74"/>
      <c r="F932" s="74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</row>
    <row r="933" ht="9.75" customHeight="1">
      <c r="A933" s="74"/>
      <c r="B933" s="74"/>
      <c r="C933" s="74"/>
      <c r="D933" s="74"/>
      <c r="E933" s="74"/>
      <c r="F933" s="74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</row>
    <row r="934" ht="9.75" customHeight="1">
      <c r="A934" s="74"/>
      <c r="B934" s="74"/>
      <c r="C934" s="74"/>
      <c r="D934" s="74"/>
      <c r="E934" s="74"/>
      <c r="F934" s="74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</row>
    <row r="935" ht="9.75" customHeight="1">
      <c r="A935" s="74"/>
      <c r="B935" s="74"/>
      <c r="C935" s="74"/>
      <c r="D935" s="74"/>
      <c r="E935" s="74"/>
      <c r="F935" s="74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</row>
    <row r="936" ht="9.75" customHeight="1">
      <c r="A936" s="74"/>
      <c r="B936" s="74"/>
      <c r="C936" s="74"/>
      <c r="D936" s="74"/>
      <c r="E936" s="74"/>
      <c r="F936" s="74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</row>
    <row r="937" ht="9.75" customHeight="1">
      <c r="A937" s="74"/>
      <c r="B937" s="74"/>
      <c r="C937" s="74"/>
      <c r="D937" s="74"/>
      <c r="E937" s="74"/>
      <c r="F937" s="74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</row>
    <row r="938" ht="9.75" customHeight="1">
      <c r="A938" s="74"/>
      <c r="B938" s="74"/>
      <c r="C938" s="74"/>
      <c r="D938" s="74"/>
      <c r="E938" s="74"/>
      <c r="F938" s="74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</row>
    <row r="939" ht="9.75" customHeight="1">
      <c r="A939" s="74"/>
      <c r="B939" s="74"/>
      <c r="C939" s="74"/>
      <c r="D939" s="74"/>
      <c r="E939" s="74"/>
      <c r="F939" s="74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</row>
    <row r="940" ht="9.75" customHeight="1">
      <c r="A940" s="74"/>
      <c r="B940" s="74"/>
      <c r="C940" s="74"/>
      <c r="D940" s="74"/>
      <c r="E940" s="74"/>
      <c r="F940" s="74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</row>
    <row r="941" ht="9.75" customHeight="1">
      <c r="A941" s="74"/>
      <c r="B941" s="74"/>
      <c r="C941" s="74"/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</row>
    <row r="942" ht="9.75" customHeight="1">
      <c r="A942" s="74"/>
      <c r="B942" s="74"/>
      <c r="C942" s="74"/>
      <c r="D942" s="74"/>
      <c r="E942" s="74"/>
      <c r="F942" s="74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</row>
    <row r="943" ht="9.75" customHeight="1">
      <c r="A943" s="74"/>
      <c r="B943" s="74"/>
      <c r="C943" s="74"/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</row>
    <row r="944" ht="9.75" customHeight="1">
      <c r="A944" s="74"/>
      <c r="B944" s="74"/>
      <c r="C944" s="74"/>
      <c r="D944" s="74"/>
      <c r="E944" s="74"/>
      <c r="F944" s="74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</row>
    <row r="945" ht="9.75" customHeight="1">
      <c r="A945" s="74"/>
      <c r="B945" s="74"/>
      <c r="C945" s="74"/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</row>
    <row r="946" ht="9.75" customHeight="1">
      <c r="A946" s="74"/>
      <c r="B946" s="74"/>
      <c r="C946" s="74"/>
      <c r="D946" s="74"/>
      <c r="E946" s="74"/>
      <c r="F946" s="74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</row>
    <row r="947" ht="9.75" customHeight="1">
      <c r="A947" s="74"/>
      <c r="B947" s="74"/>
      <c r="C947" s="74"/>
      <c r="D947" s="74"/>
      <c r="E947" s="74"/>
      <c r="F947" s="74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</row>
    <row r="948" ht="9.75" customHeight="1">
      <c r="A948" s="74"/>
      <c r="B948" s="74"/>
      <c r="C948" s="74"/>
      <c r="D948" s="74"/>
      <c r="E948" s="74"/>
      <c r="F948" s="74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</row>
    <row r="949" ht="9.75" customHeight="1">
      <c r="A949" s="74"/>
      <c r="B949" s="74"/>
      <c r="C949" s="74"/>
      <c r="D949" s="74"/>
      <c r="E949" s="74"/>
      <c r="F949" s="74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</row>
    <row r="950" ht="9.75" customHeight="1">
      <c r="A950" s="74"/>
      <c r="B950" s="74"/>
      <c r="C950" s="74"/>
      <c r="D950" s="74"/>
      <c r="E950" s="74"/>
      <c r="F950" s="74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</row>
    <row r="951" ht="9.75" customHeight="1">
      <c r="A951" s="74"/>
      <c r="B951" s="74"/>
      <c r="C951" s="74"/>
      <c r="D951" s="74"/>
      <c r="E951" s="74"/>
      <c r="F951" s="74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</row>
    <row r="952" ht="9.75" customHeight="1">
      <c r="A952" s="74"/>
      <c r="B952" s="74"/>
      <c r="C952" s="74"/>
      <c r="D952" s="74"/>
      <c r="E952" s="74"/>
      <c r="F952" s="74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</row>
    <row r="953" ht="9.75" customHeight="1">
      <c r="A953" s="74"/>
      <c r="B953" s="74"/>
      <c r="C953" s="74"/>
      <c r="D953" s="74"/>
      <c r="E953" s="74"/>
      <c r="F953" s="74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</row>
    <row r="954" ht="9.75" customHeight="1">
      <c r="A954" s="74"/>
      <c r="B954" s="74"/>
      <c r="C954" s="74"/>
      <c r="D954" s="74"/>
      <c r="E954" s="74"/>
      <c r="F954" s="74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</row>
    <row r="955" ht="9.75" customHeight="1">
      <c r="A955" s="74"/>
      <c r="B955" s="74"/>
      <c r="C955" s="74"/>
      <c r="D955" s="74"/>
      <c r="E955" s="74"/>
      <c r="F955" s="74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</row>
    <row r="956" ht="9.75" customHeight="1">
      <c r="A956" s="74"/>
      <c r="B956" s="74"/>
      <c r="C956" s="74"/>
      <c r="D956" s="74"/>
      <c r="E956" s="74"/>
      <c r="F956" s="74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</row>
    <row r="957" ht="9.75" customHeight="1">
      <c r="A957" s="74"/>
      <c r="B957" s="74"/>
      <c r="C957" s="74"/>
      <c r="D957" s="74"/>
      <c r="E957" s="74"/>
      <c r="F957" s="74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</row>
    <row r="958" ht="9.75" customHeight="1">
      <c r="A958" s="74"/>
      <c r="B958" s="74"/>
      <c r="C958" s="74"/>
      <c r="D958" s="74"/>
      <c r="E958" s="74"/>
      <c r="F958" s="74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</row>
    <row r="959" ht="9.75" customHeight="1">
      <c r="A959" s="74"/>
      <c r="B959" s="74"/>
      <c r="C959" s="74"/>
      <c r="D959" s="74"/>
      <c r="E959" s="74"/>
      <c r="F959" s="74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</row>
    <row r="960" ht="9.75" customHeight="1">
      <c r="A960" s="74"/>
      <c r="B960" s="74"/>
      <c r="C960" s="74"/>
      <c r="D960" s="74"/>
      <c r="E960" s="74"/>
      <c r="F960" s="74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</row>
    <row r="961" ht="9.75" customHeight="1">
      <c r="A961" s="74"/>
      <c r="B961" s="74"/>
      <c r="C961" s="74"/>
      <c r="D961" s="74"/>
      <c r="E961" s="74"/>
      <c r="F961" s="74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</row>
    <row r="962" ht="9.75" customHeight="1">
      <c r="A962" s="74"/>
      <c r="B962" s="74"/>
      <c r="C962" s="74"/>
      <c r="D962" s="74"/>
      <c r="E962" s="74"/>
      <c r="F962" s="74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</row>
    <row r="963" ht="9.75" customHeight="1">
      <c r="A963" s="74"/>
      <c r="B963" s="74"/>
      <c r="C963" s="74"/>
      <c r="D963" s="74"/>
      <c r="E963" s="74"/>
      <c r="F963" s="74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</row>
    <row r="964" ht="9.75" customHeight="1">
      <c r="A964" s="74"/>
      <c r="B964" s="74"/>
      <c r="C964" s="74"/>
      <c r="D964" s="74"/>
      <c r="E964" s="74"/>
      <c r="F964" s="74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</row>
    <row r="965" ht="9.75" customHeight="1">
      <c r="A965" s="74"/>
      <c r="B965" s="74"/>
      <c r="C965" s="74"/>
      <c r="D965" s="74"/>
      <c r="E965" s="74"/>
      <c r="F965" s="74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</row>
    <row r="966" ht="9.75" customHeight="1">
      <c r="A966" s="74"/>
      <c r="B966" s="74"/>
      <c r="C966" s="74"/>
      <c r="D966" s="74"/>
      <c r="E966" s="74"/>
      <c r="F966" s="74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</row>
    <row r="967" ht="9.75" customHeight="1">
      <c r="A967" s="74"/>
      <c r="B967" s="74"/>
      <c r="C967" s="74"/>
      <c r="D967" s="74"/>
      <c r="E967" s="74"/>
      <c r="F967" s="74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</row>
    <row r="968" ht="9.75" customHeight="1">
      <c r="A968" s="74"/>
      <c r="B968" s="74"/>
      <c r="C968" s="74"/>
      <c r="D968" s="74"/>
      <c r="E968" s="74"/>
      <c r="F968" s="74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</row>
    <row r="969" ht="9.75" customHeight="1">
      <c r="A969" s="74"/>
      <c r="B969" s="74"/>
      <c r="C969" s="74"/>
      <c r="D969" s="74"/>
      <c r="E969" s="74"/>
      <c r="F969" s="74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</row>
    <row r="970" ht="9.75" customHeight="1">
      <c r="A970" s="74"/>
      <c r="B970" s="74"/>
      <c r="C970" s="74"/>
      <c r="D970" s="74"/>
      <c r="E970" s="74"/>
      <c r="F970" s="74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</row>
    <row r="971" ht="9.75" customHeight="1">
      <c r="A971" s="74"/>
      <c r="B971" s="74"/>
      <c r="C971" s="74"/>
      <c r="D971" s="74"/>
      <c r="E971" s="74"/>
      <c r="F971" s="74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</row>
    <row r="972" ht="9.75" customHeight="1">
      <c r="A972" s="74"/>
      <c r="B972" s="74"/>
      <c r="C972" s="74"/>
      <c r="D972" s="74"/>
      <c r="E972" s="74"/>
      <c r="F972" s="74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</row>
    <row r="973" ht="9.75" customHeight="1">
      <c r="A973" s="74"/>
      <c r="B973" s="74"/>
      <c r="C973" s="74"/>
      <c r="D973" s="74"/>
      <c r="E973" s="74"/>
      <c r="F973" s="74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</row>
    <row r="974" ht="9.75" customHeight="1">
      <c r="A974" s="74"/>
      <c r="B974" s="74"/>
      <c r="C974" s="74"/>
      <c r="D974" s="74"/>
      <c r="E974" s="74"/>
      <c r="F974" s="74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</row>
    <row r="975" ht="9.75" customHeight="1">
      <c r="A975" s="74"/>
      <c r="B975" s="74"/>
      <c r="C975" s="74"/>
      <c r="D975" s="74"/>
      <c r="E975" s="74"/>
      <c r="F975" s="74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</row>
    <row r="976" ht="9.75" customHeight="1">
      <c r="A976" s="74"/>
      <c r="B976" s="74"/>
      <c r="C976" s="74"/>
      <c r="D976" s="74"/>
      <c r="E976" s="74"/>
      <c r="F976" s="74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</row>
    <row r="977" ht="9.75" customHeight="1">
      <c r="A977" s="74"/>
      <c r="B977" s="74"/>
      <c r="C977" s="74"/>
      <c r="D977" s="74"/>
      <c r="E977" s="74"/>
      <c r="F977" s="74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</row>
    <row r="978" ht="9.75" customHeight="1">
      <c r="A978" s="74"/>
      <c r="B978" s="74"/>
      <c r="C978" s="74"/>
      <c r="D978" s="74"/>
      <c r="E978" s="74"/>
      <c r="F978" s="74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</row>
    <row r="979" ht="9.75" customHeight="1">
      <c r="A979" s="74"/>
      <c r="B979" s="74"/>
      <c r="C979" s="74"/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</row>
    <row r="980" ht="9.75" customHeight="1">
      <c r="A980" s="74"/>
      <c r="B980" s="74"/>
      <c r="C980" s="74"/>
      <c r="D980" s="74"/>
      <c r="E980" s="74"/>
      <c r="F980" s="74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</row>
    <row r="981" ht="9.75" customHeight="1">
      <c r="A981" s="74"/>
      <c r="B981" s="74"/>
      <c r="C981" s="74"/>
      <c r="D981" s="74"/>
      <c r="E981" s="74"/>
      <c r="F981" s="74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</row>
    <row r="982" ht="9.75" customHeight="1">
      <c r="A982" s="74"/>
      <c r="B982" s="74"/>
      <c r="C982" s="74"/>
      <c r="D982" s="74"/>
      <c r="E982" s="74"/>
      <c r="F982" s="74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</row>
    <row r="983" ht="9.75" customHeight="1">
      <c r="A983" s="74"/>
      <c r="B983" s="74"/>
      <c r="C983" s="74"/>
      <c r="D983" s="74"/>
      <c r="E983" s="74"/>
      <c r="F983" s="74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</row>
    <row r="984" ht="9.75" customHeight="1">
      <c r="A984" s="74"/>
      <c r="B984" s="74"/>
      <c r="C984" s="74"/>
      <c r="D984" s="74"/>
      <c r="E984" s="74"/>
      <c r="F984" s="74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</row>
    <row r="985" ht="9.75" customHeight="1">
      <c r="A985" s="74"/>
      <c r="B985" s="74"/>
      <c r="C985" s="74"/>
      <c r="D985" s="74"/>
      <c r="E985" s="74"/>
      <c r="F985" s="74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</row>
    <row r="986" ht="9.75" customHeight="1">
      <c r="A986" s="74"/>
      <c r="B986" s="74"/>
      <c r="C986" s="74"/>
      <c r="D986" s="74"/>
      <c r="E986" s="74"/>
      <c r="F986" s="74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</row>
    <row r="987" ht="9.75" customHeight="1">
      <c r="A987" s="74"/>
      <c r="B987" s="74"/>
      <c r="C987" s="74"/>
      <c r="D987" s="74"/>
      <c r="E987" s="74"/>
      <c r="F987" s="74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</row>
    <row r="988" ht="9.75" customHeight="1">
      <c r="A988" s="74"/>
      <c r="B988" s="74"/>
      <c r="C988" s="74"/>
      <c r="D988" s="74"/>
      <c r="E988" s="74"/>
      <c r="F988" s="74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</row>
    <row r="989" ht="9.75" customHeight="1">
      <c r="A989" s="74"/>
      <c r="B989" s="74"/>
      <c r="C989" s="74"/>
      <c r="D989" s="74"/>
      <c r="E989" s="74"/>
      <c r="F989" s="74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</row>
    <row r="990" ht="9.75" customHeight="1">
      <c r="A990" s="74"/>
      <c r="B990" s="74"/>
      <c r="C990" s="74"/>
      <c r="D990" s="74"/>
      <c r="E990" s="74"/>
      <c r="F990" s="74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</row>
    <row r="991" ht="9.75" customHeight="1">
      <c r="A991" s="74"/>
      <c r="B991" s="74"/>
      <c r="C991" s="74"/>
      <c r="D991" s="74"/>
      <c r="E991" s="74"/>
      <c r="F991" s="74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</row>
    <row r="992" ht="9.75" customHeight="1">
      <c r="A992" s="74"/>
      <c r="B992" s="74"/>
      <c r="C992" s="74"/>
      <c r="D992" s="74"/>
      <c r="E992" s="74"/>
      <c r="F992" s="74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</row>
    <row r="993" ht="9.75" customHeight="1">
      <c r="A993" s="74"/>
      <c r="B993" s="74"/>
      <c r="C993" s="74"/>
      <c r="D993" s="74"/>
      <c r="E993" s="74"/>
      <c r="F993" s="74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</row>
    <row r="994" ht="9.75" customHeight="1">
      <c r="A994" s="74"/>
      <c r="B994" s="74"/>
      <c r="C994" s="74"/>
      <c r="D994" s="74"/>
      <c r="E994" s="74"/>
      <c r="F994" s="74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</row>
    <row r="995" ht="9.75" customHeight="1">
      <c r="A995" s="74"/>
      <c r="B995" s="74"/>
      <c r="C995" s="74"/>
      <c r="D995" s="74"/>
      <c r="E995" s="74"/>
      <c r="F995" s="74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</row>
    <row r="996" ht="9.75" customHeight="1">
      <c r="A996" s="74"/>
      <c r="B996" s="74"/>
      <c r="C996" s="74"/>
      <c r="D996" s="74"/>
      <c r="E996" s="74"/>
      <c r="F996" s="74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</row>
    <row r="997" ht="9.75" customHeight="1">
      <c r="A997" s="74"/>
      <c r="B997" s="74"/>
      <c r="C997" s="74"/>
      <c r="D997" s="74"/>
      <c r="E997" s="74"/>
      <c r="F997" s="74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</row>
    <row r="998" ht="9.75" customHeight="1">
      <c r="A998" s="74"/>
      <c r="B998" s="74"/>
      <c r="C998" s="74"/>
      <c r="D998" s="74"/>
      <c r="E998" s="74"/>
      <c r="F998" s="74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</row>
    <row r="999" ht="9.75" customHeight="1">
      <c r="A999" s="74"/>
      <c r="B999" s="74"/>
      <c r="C999" s="74"/>
      <c r="D999" s="74"/>
      <c r="E999" s="74"/>
      <c r="F999" s="74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</row>
    <row r="1000" ht="9.75" customHeight="1">
      <c r="A1000" s="7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</row>
  </sheetData>
  <mergeCells count="3">
    <mergeCell ref="A1:D1"/>
    <mergeCell ref="A3:D3"/>
    <mergeCell ref="A4:D4"/>
  </mergeCells>
  <printOptions/>
  <pageMargins bottom="1.0" footer="0.0" header="0.0" left="0.75" right="0.75" top="1.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4" width="12.71"/>
    <col customWidth="1" min="5" max="5" width="4.29"/>
    <col customWidth="1" min="6" max="6" width="23.86"/>
    <col customWidth="1" min="7" max="16" width="12.71"/>
    <col customWidth="1" min="17" max="26" width="8.71"/>
  </cols>
  <sheetData>
    <row r="1" ht="9.0" customHeight="1">
      <c r="A1" s="29"/>
      <c r="B1" s="29"/>
      <c r="C1" s="30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ht="12.0" customHeight="1">
      <c r="A2" s="29"/>
      <c r="B2" s="31" t="s">
        <v>130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2.0" customHeight="1">
      <c r="A3" s="29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ht="12.0" customHeight="1">
      <c r="A4" s="29"/>
      <c r="B4" s="37"/>
      <c r="C4" s="29"/>
      <c r="D4" s="29"/>
      <c r="E4" s="29"/>
      <c r="F4" s="29"/>
      <c r="G4" s="37"/>
      <c r="H4" s="29"/>
      <c r="I4" s="29"/>
      <c r="J4" s="29"/>
      <c r="K4" s="29"/>
      <c r="L4" s="37"/>
      <c r="M4" s="37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2.0" customHeight="1">
      <c r="A5" s="29"/>
      <c r="B5" s="37"/>
      <c r="C5" s="29"/>
      <c r="D5" s="29"/>
      <c r="E5" s="29"/>
      <c r="F5" s="29"/>
      <c r="G5" s="37"/>
      <c r="H5" s="29"/>
      <c r="I5" s="29"/>
      <c r="J5" s="29"/>
      <c r="K5" s="29"/>
      <c r="L5" s="37"/>
      <c r="M5" s="37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2.0" customHeight="1">
      <c r="A6" s="29"/>
      <c r="B6" s="38" t="s">
        <v>76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12.0" customHeight="1">
      <c r="A7" s="29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2.0" customHeight="1">
      <c r="A8" s="29"/>
      <c r="B8" s="42"/>
      <c r="C8" s="29"/>
      <c r="D8" s="29"/>
      <c r="E8" s="29"/>
      <c r="F8" s="29"/>
      <c r="G8" s="29"/>
      <c r="H8" s="29"/>
      <c r="I8" s="43"/>
      <c r="J8" s="43"/>
      <c r="K8" s="43"/>
      <c r="L8" s="43"/>
      <c r="M8" s="43"/>
      <c r="N8" s="43"/>
      <c r="O8" s="43"/>
      <c r="P8" s="44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2.0" customHeight="1">
      <c r="A9" s="29"/>
      <c r="B9" s="42"/>
      <c r="C9" s="29"/>
      <c r="D9" s="29"/>
      <c r="E9" s="29"/>
      <c r="F9" s="43" t="s">
        <v>11</v>
      </c>
      <c r="G9" s="43"/>
      <c r="H9" s="43"/>
      <c r="I9" s="43"/>
      <c r="J9" s="43"/>
      <c r="K9" s="43"/>
      <c r="L9" s="45"/>
      <c r="M9" s="45"/>
      <c r="N9" s="45"/>
      <c r="O9" s="45"/>
      <c r="P9" s="44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2.0" customHeight="1">
      <c r="A10" s="29"/>
      <c r="B10" s="42"/>
      <c r="C10" s="29"/>
      <c r="D10" s="29"/>
      <c r="E10" s="29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4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2.0" customHeight="1">
      <c r="A11" s="29"/>
      <c r="B11" s="42"/>
      <c r="C11" s="29"/>
      <c r="D11" s="29"/>
      <c r="E11" s="29"/>
      <c r="F11" s="46" t="s">
        <v>77</v>
      </c>
      <c r="G11" s="47"/>
      <c r="H11" s="47"/>
      <c r="I11" s="47"/>
      <c r="J11" s="47"/>
      <c r="K11" s="48"/>
      <c r="L11" s="45"/>
      <c r="M11" s="45"/>
      <c r="N11" s="45"/>
      <c r="O11" s="45"/>
      <c r="P11" s="44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2.0" customHeight="1">
      <c r="A12" s="29"/>
      <c r="B12" s="42"/>
      <c r="C12" s="29"/>
      <c r="D12" s="29"/>
      <c r="E12" s="29"/>
      <c r="F12" s="49" t="s">
        <v>14</v>
      </c>
      <c r="G12" s="47"/>
      <c r="H12" s="47"/>
      <c r="I12" s="47"/>
      <c r="J12" s="47"/>
      <c r="K12" s="48"/>
      <c r="L12" s="45"/>
      <c r="M12" s="45"/>
      <c r="N12" s="45"/>
      <c r="O12" s="45"/>
      <c r="P12" s="44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12.0" customHeight="1">
      <c r="A13" s="29"/>
      <c r="B13" s="42"/>
      <c r="C13" s="29"/>
      <c r="D13" s="29"/>
      <c r="E13" s="29"/>
      <c r="F13" s="50"/>
      <c r="G13" s="50"/>
      <c r="H13" s="50"/>
      <c r="I13" s="50"/>
      <c r="J13" s="50"/>
      <c r="K13" s="50"/>
      <c r="L13" s="45"/>
      <c r="M13" s="45"/>
      <c r="N13" s="45"/>
      <c r="O13" s="45"/>
      <c r="P13" s="44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12.0" customHeight="1">
      <c r="A14" s="29"/>
      <c r="B14" s="42"/>
      <c r="C14" s="29"/>
      <c r="D14" s="29"/>
      <c r="E14" s="29"/>
      <c r="F14" s="51" t="s">
        <v>15</v>
      </c>
      <c r="G14" s="51" t="s">
        <v>16</v>
      </c>
      <c r="H14" s="51" t="s">
        <v>17</v>
      </c>
      <c r="I14" s="51" t="s">
        <v>18</v>
      </c>
      <c r="J14" s="51" t="s">
        <v>17</v>
      </c>
      <c r="K14" s="51" t="s">
        <v>19</v>
      </c>
      <c r="L14" s="45"/>
      <c r="M14" s="51" t="s">
        <v>20</v>
      </c>
      <c r="N14" s="51" t="s">
        <v>21</v>
      </c>
      <c r="O14" s="45"/>
      <c r="P14" s="44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2.0" customHeight="1">
      <c r="A15" s="29"/>
      <c r="B15" s="42"/>
      <c r="C15" s="29"/>
      <c r="D15" s="29"/>
      <c r="E15" s="29"/>
      <c r="F15" s="53" t="s">
        <v>22</v>
      </c>
      <c r="G15" s="99">
        <f>+SUM(G16:G26)</f>
        <v>9.71</v>
      </c>
      <c r="H15" s="55">
        <f>1-H27</f>
        <v>0.1841805766</v>
      </c>
      <c r="I15" s="54">
        <f>+SUM(I16:I26)</f>
        <v>7.84</v>
      </c>
      <c r="J15" s="54"/>
      <c r="K15" s="55">
        <f t="shared" ref="K15:K25" si="1">+IFERROR(G15/I15-1, "-")</f>
        <v>0.2385204082</v>
      </c>
      <c r="L15" s="45"/>
      <c r="M15" s="54">
        <f>+SUM(M16:M26)</f>
        <v>12.74</v>
      </c>
      <c r="N15" s="55">
        <f t="shared" ref="N15:N32" si="2">+IFERROR(G15/M15-1, "-")</f>
        <v>-0.237833595</v>
      </c>
      <c r="O15" s="45"/>
      <c r="P15" s="44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2.0" customHeight="1">
      <c r="A16" s="29"/>
      <c r="B16" s="42"/>
      <c r="C16" s="29"/>
      <c r="D16" s="29"/>
      <c r="E16" s="29"/>
      <c r="F16" s="60" t="s">
        <v>131</v>
      </c>
      <c r="G16" s="100">
        <v>3.73</v>
      </c>
      <c r="H16" s="62">
        <f t="shared" ref="H16:H25" si="3">+G16/G$15</f>
        <v>0.3841400618</v>
      </c>
      <c r="I16" s="61">
        <v>2.93</v>
      </c>
      <c r="J16" s="62">
        <f t="shared" ref="J16:J25" si="4">+I16/I$15</f>
        <v>0.3737244898</v>
      </c>
      <c r="K16" s="62">
        <f t="shared" si="1"/>
        <v>0.2730375427</v>
      </c>
      <c r="L16" s="45"/>
      <c r="M16" s="61">
        <v>4.6</v>
      </c>
      <c r="N16" s="62">
        <f t="shared" si="2"/>
        <v>-0.1891304348</v>
      </c>
      <c r="O16" s="45"/>
      <c r="P16" s="44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2.0" customHeight="1">
      <c r="A17" s="29"/>
      <c r="B17" s="42"/>
      <c r="C17" s="29"/>
      <c r="D17" s="29"/>
      <c r="E17" s="29"/>
      <c r="F17" s="60" t="s">
        <v>132</v>
      </c>
      <c r="G17" s="100">
        <v>2.42</v>
      </c>
      <c r="H17" s="62">
        <f t="shared" si="3"/>
        <v>0.2492276004</v>
      </c>
      <c r="I17" s="61">
        <v>1.91</v>
      </c>
      <c r="J17" s="62">
        <f t="shared" si="4"/>
        <v>0.243622449</v>
      </c>
      <c r="K17" s="62">
        <f t="shared" si="1"/>
        <v>0.2670157068</v>
      </c>
      <c r="L17" s="45"/>
      <c r="M17" s="61">
        <v>3.02</v>
      </c>
      <c r="N17" s="62">
        <f t="shared" si="2"/>
        <v>-0.1986754967</v>
      </c>
      <c r="O17" s="45"/>
      <c r="P17" s="44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2.0" customHeight="1">
      <c r="A18" s="29"/>
      <c r="B18" s="42"/>
      <c r="C18" s="29"/>
      <c r="D18" s="29"/>
      <c r="E18" s="29"/>
      <c r="F18" s="60" t="s">
        <v>27</v>
      </c>
      <c r="G18" s="100">
        <v>1.81</v>
      </c>
      <c r="H18" s="62">
        <f t="shared" si="3"/>
        <v>0.1864057673</v>
      </c>
      <c r="I18" s="61">
        <v>0.02</v>
      </c>
      <c r="J18" s="62">
        <f t="shared" si="4"/>
        <v>0.002551020408</v>
      </c>
      <c r="K18" s="62">
        <f t="shared" si="1"/>
        <v>89.5</v>
      </c>
      <c r="L18" s="45"/>
      <c r="M18" s="61">
        <v>0.3</v>
      </c>
      <c r="N18" s="62">
        <f t="shared" si="2"/>
        <v>5.033333333</v>
      </c>
      <c r="O18" s="45"/>
      <c r="P18" s="44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2.0" customHeight="1">
      <c r="A19" s="29"/>
      <c r="B19" s="42"/>
      <c r="C19" s="29"/>
      <c r="D19" s="29"/>
      <c r="E19" s="29"/>
      <c r="F19" s="60" t="s">
        <v>24</v>
      </c>
      <c r="G19" s="100">
        <v>1.72</v>
      </c>
      <c r="H19" s="62">
        <f t="shared" si="3"/>
        <v>0.1771369722</v>
      </c>
      <c r="I19" s="61">
        <v>2.91</v>
      </c>
      <c r="J19" s="62">
        <f t="shared" si="4"/>
        <v>0.3711734694</v>
      </c>
      <c r="K19" s="62">
        <f t="shared" si="1"/>
        <v>-0.4089347079</v>
      </c>
      <c r="L19" s="45"/>
      <c r="M19" s="61">
        <v>4.81</v>
      </c>
      <c r="N19" s="62">
        <f t="shared" si="2"/>
        <v>-0.6424116424</v>
      </c>
      <c r="O19" s="45"/>
      <c r="P19" s="44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2.0" customHeight="1">
      <c r="A20" s="29"/>
      <c r="B20" s="42"/>
      <c r="C20" s="29"/>
      <c r="D20" s="29"/>
      <c r="E20" s="29"/>
      <c r="F20" s="60" t="s">
        <v>133</v>
      </c>
      <c r="G20" s="61">
        <v>0.03</v>
      </c>
      <c r="H20" s="62">
        <f t="shared" si="3"/>
        <v>0.003089598352</v>
      </c>
      <c r="I20" s="61">
        <v>0.0</v>
      </c>
      <c r="J20" s="62">
        <f t="shared" si="4"/>
        <v>0</v>
      </c>
      <c r="K20" s="62" t="str">
        <f t="shared" si="1"/>
        <v>-</v>
      </c>
      <c r="L20" s="29"/>
      <c r="M20" s="61">
        <v>0.01</v>
      </c>
      <c r="N20" s="62">
        <f t="shared" si="2"/>
        <v>2</v>
      </c>
      <c r="O20" s="29"/>
      <c r="P20" s="44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2.0" customHeight="1">
      <c r="A21" s="29"/>
      <c r="B21" s="42"/>
      <c r="C21" s="29"/>
      <c r="D21" s="29"/>
      <c r="E21" s="29"/>
      <c r="F21" s="60" t="s">
        <v>134</v>
      </c>
      <c r="G21" s="61"/>
      <c r="H21" s="62">
        <f t="shared" si="3"/>
        <v>0</v>
      </c>
      <c r="I21" s="61">
        <v>0.03</v>
      </c>
      <c r="J21" s="62">
        <f t="shared" si="4"/>
        <v>0.003826530612</v>
      </c>
      <c r="K21" s="62">
        <f t="shared" si="1"/>
        <v>-1</v>
      </c>
      <c r="L21" s="29"/>
      <c r="M21" s="61"/>
      <c r="N21" s="62" t="str">
        <f t="shared" si="2"/>
        <v>-</v>
      </c>
      <c r="O21" s="29"/>
      <c r="P21" s="44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2.0" customHeight="1">
      <c r="A22" s="29"/>
      <c r="B22" s="42"/>
      <c r="C22" s="29"/>
      <c r="D22" s="29"/>
      <c r="E22" s="29"/>
      <c r="F22" s="60" t="s">
        <v>135</v>
      </c>
      <c r="G22" s="61"/>
      <c r="H22" s="62">
        <f t="shared" si="3"/>
        <v>0</v>
      </c>
      <c r="I22" s="61">
        <v>0.02</v>
      </c>
      <c r="J22" s="62">
        <f t="shared" si="4"/>
        <v>0.002551020408</v>
      </c>
      <c r="K22" s="62">
        <f t="shared" si="1"/>
        <v>-1</v>
      </c>
      <c r="L22" s="29"/>
      <c r="M22" s="61"/>
      <c r="N22" s="62" t="str">
        <f t="shared" si="2"/>
        <v>-</v>
      </c>
      <c r="O22" s="29"/>
      <c r="P22" s="44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2.0" customHeight="1">
      <c r="A23" s="29"/>
      <c r="B23" s="42"/>
      <c r="C23" s="29"/>
      <c r="D23" s="29"/>
      <c r="E23" s="29"/>
      <c r="F23" s="60" t="s">
        <v>136</v>
      </c>
      <c r="G23" s="61"/>
      <c r="H23" s="62">
        <f t="shared" si="3"/>
        <v>0</v>
      </c>
      <c r="I23" s="61">
        <v>0.01</v>
      </c>
      <c r="J23" s="62">
        <f t="shared" si="4"/>
        <v>0.001275510204</v>
      </c>
      <c r="K23" s="62">
        <f t="shared" si="1"/>
        <v>-1</v>
      </c>
      <c r="L23" s="29"/>
      <c r="M23" s="61"/>
      <c r="N23" s="62" t="str">
        <f t="shared" si="2"/>
        <v>-</v>
      </c>
      <c r="O23" s="29"/>
      <c r="P23" s="44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2.0" customHeight="1">
      <c r="A24" s="29"/>
      <c r="B24" s="42"/>
      <c r="C24" s="29"/>
      <c r="D24" s="29"/>
      <c r="E24" s="29"/>
      <c r="F24" s="60"/>
      <c r="G24" s="61"/>
      <c r="H24" s="62">
        <f t="shared" si="3"/>
        <v>0</v>
      </c>
      <c r="I24" s="61"/>
      <c r="J24" s="62">
        <f t="shared" si="4"/>
        <v>0</v>
      </c>
      <c r="K24" s="62" t="str">
        <f t="shared" si="1"/>
        <v>-</v>
      </c>
      <c r="L24" s="29"/>
      <c r="M24" s="61"/>
      <c r="N24" s="62" t="str">
        <f t="shared" si="2"/>
        <v>-</v>
      </c>
      <c r="O24" s="29"/>
      <c r="P24" s="44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2.0" customHeight="1">
      <c r="A25" s="29"/>
      <c r="B25" s="42"/>
      <c r="C25" s="29"/>
      <c r="D25" s="29"/>
      <c r="E25" s="29"/>
      <c r="F25" s="60" t="s">
        <v>33</v>
      </c>
      <c r="G25" s="61">
        <v>0.0</v>
      </c>
      <c r="H25" s="62">
        <f t="shared" si="3"/>
        <v>0</v>
      </c>
      <c r="I25" s="61">
        <v>0.01</v>
      </c>
      <c r="J25" s="62">
        <f t="shared" si="4"/>
        <v>0.001275510204</v>
      </c>
      <c r="K25" s="62">
        <f t="shared" si="1"/>
        <v>-1</v>
      </c>
      <c r="L25" s="29"/>
      <c r="M25" s="61"/>
      <c r="N25" s="62" t="str">
        <f t="shared" si="2"/>
        <v>-</v>
      </c>
      <c r="O25" s="29"/>
      <c r="P25" s="44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2.0" customHeight="1">
      <c r="A26" s="29"/>
      <c r="B26" s="42"/>
      <c r="C26" s="29"/>
      <c r="D26" s="29"/>
      <c r="E26" s="29"/>
      <c r="F26" s="60"/>
      <c r="G26" s="61"/>
      <c r="H26" s="61"/>
      <c r="I26" s="61"/>
      <c r="J26" s="61"/>
      <c r="K26" s="61"/>
      <c r="L26" s="29"/>
      <c r="M26" s="61"/>
      <c r="N26" s="61" t="str">
        <f t="shared" si="2"/>
        <v>-</v>
      </c>
      <c r="O26" s="29"/>
      <c r="P26" s="44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2.0" customHeight="1">
      <c r="A27" s="29"/>
      <c r="B27" s="42"/>
      <c r="C27" s="29"/>
      <c r="D27" s="29"/>
      <c r="E27" s="29"/>
      <c r="F27" s="53" t="s">
        <v>34</v>
      </c>
      <c r="G27" s="54">
        <f>+SUM(G28:G31)</f>
        <v>43.01</v>
      </c>
      <c r="H27" s="55">
        <f>+G27/G32</f>
        <v>0.8158194234</v>
      </c>
      <c r="I27" s="54">
        <f>+SUM(I28:I31)</f>
        <v>27.45</v>
      </c>
      <c r="J27" s="54"/>
      <c r="K27" s="55">
        <f t="shared" ref="K27:K32" si="5">+IFERROR(G27/I27-1, "-")</f>
        <v>0.566848816</v>
      </c>
      <c r="L27" s="29"/>
      <c r="M27" s="54">
        <f>+SUM(M28:M31)</f>
        <v>60.69</v>
      </c>
      <c r="N27" s="55">
        <f t="shared" si="2"/>
        <v>-0.2913165266</v>
      </c>
      <c r="O27" s="29"/>
      <c r="P27" s="44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2.0" customHeight="1">
      <c r="A28" s="29"/>
      <c r="B28" s="42"/>
      <c r="C28" s="29"/>
      <c r="D28" s="29"/>
      <c r="E28" s="29"/>
      <c r="F28" s="60" t="s">
        <v>36</v>
      </c>
      <c r="G28" s="61">
        <v>42.59</v>
      </c>
      <c r="H28" s="62">
        <f t="shared" ref="H28:H31" si="6">+G28/G$27</f>
        <v>0.9902348291</v>
      </c>
      <c r="I28" s="61">
        <v>27.45</v>
      </c>
      <c r="J28" s="62">
        <f t="shared" ref="J28:J31" si="7">+I28/I$27</f>
        <v>1</v>
      </c>
      <c r="K28" s="62">
        <f t="shared" si="5"/>
        <v>0.5515482696</v>
      </c>
      <c r="L28" s="29"/>
      <c r="M28" s="61">
        <v>60.69</v>
      </c>
      <c r="N28" s="62">
        <f t="shared" si="2"/>
        <v>-0.2982369418</v>
      </c>
      <c r="O28" s="29"/>
      <c r="P28" s="44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2.0" customHeight="1">
      <c r="A29" s="29"/>
      <c r="B29" s="42"/>
      <c r="C29" s="29"/>
      <c r="D29" s="29"/>
      <c r="E29" s="29"/>
      <c r="F29" s="60" t="s">
        <v>35</v>
      </c>
      <c r="G29" s="61">
        <v>0.42</v>
      </c>
      <c r="H29" s="62">
        <f t="shared" si="6"/>
        <v>0.00976517089</v>
      </c>
      <c r="I29" s="61"/>
      <c r="J29" s="62">
        <f t="shared" si="7"/>
        <v>0</v>
      </c>
      <c r="K29" s="62" t="str">
        <f t="shared" si="5"/>
        <v>-</v>
      </c>
      <c r="L29" s="29"/>
      <c r="M29" s="61"/>
      <c r="N29" s="62" t="str">
        <f t="shared" si="2"/>
        <v>-</v>
      </c>
      <c r="O29" s="29"/>
      <c r="P29" s="44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2.0" customHeight="1">
      <c r="A30" s="29"/>
      <c r="B30" s="42"/>
      <c r="C30" s="29"/>
      <c r="D30" s="29"/>
      <c r="E30" s="29"/>
      <c r="F30" s="53"/>
      <c r="G30" s="61"/>
      <c r="H30" s="62">
        <f t="shared" si="6"/>
        <v>0</v>
      </c>
      <c r="I30" s="61"/>
      <c r="J30" s="62">
        <f t="shared" si="7"/>
        <v>0</v>
      </c>
      <c r="K30" s="62" t="str">
        <f t="shared" si="5"/>
        <v>-</v>
      </c>
      <c r="L30" s="29"/>
      <c r="M30" s="61"/>
      <c r="N30" s="62" t="str">
        <f t="shared" si="2"/>
        <v>-</v>
      </c>
      <c r="O30" s="29"/>
      <c r="P30" s="44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2.0" customHeight="1">
      <c r="A31" s="29"/>
      <c r="B31" s="42"/>
      <c r="C31" s="29"/>
      <c r="D31" s="29"/>
      <c r="E31" s="29"/>
      <c r="F31" s="53"/>
      <c r="G31" s="61"/>
      <c r="H31" s="62">
        <f t="shared" si="6"/>
        <v>0</v>
      </c>
      <c r="I31" s="61"/>
      <c r="J31" s="62">
        <f t="shared" si="7"/>
        <v>0</v>
      </c>
      <c r="K31" s="62" t="str">
        <f t="shared" si="5"/>
        <v>-</v>
      </c>
      <c r="L31" s="29"/>
      <c r="M31" s="61"/>
      <c r="N31" s="62" t="str">
        <f t="shared" si="2"/>
        <v>-</v>
      </c>
      <c r="O31" s="29"/>
      <c r="P31" s="44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2.0" customHeight="1">
      <c r="A32" s="29"/>
      <c r="B32" s="42"/>
      <c r="C32" s="29"/>
      <c r="D32" s="29"/>
      <c r="E32" s="29"/>
      <c r="F32" s="53" t="s">
        <v>37</v>
      </c>
      <c r="G32" s="54">
        <f>+G27+G15</f>
        <v>52.72</v>
      </c>
      <c r="H32" s="54"/>
      <c r="I32" s="54">
        <f>+I27+I15</f>
        <v>35.29</v>
      </c>
      <c r="J32" s="54"/>
      <c r="K32" s="55">
        <f t="shared" si="5"/>
        <v>0.4939076226</v>
      </c>
      <c r="L32" s="29"/>
      <c r="M32" s="54">
        <f>+M27+M15</f>
        <v>73.43</v>
      </c>
      <c r="N32" s="55">
        <f t="shared" si="2"/>
        <v>-0.2820373144</v>
      </c>
      <c r="O32" s="29"/>
      <c r="P32" s="44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2.0" customHeight="1">
      <c r="A33" s="29"/>
      <c r="B33" s="42"/>
      <c r="C33" s="29"/>
      <c r="D33" s="29"/>
      <c r="E33" s="29"/>
      <c r="F33" s="45"/>
      <c r="G33" s="67">
        <f>+G32/G34</f>
        <v>0.1709412795</v>
      </c>
      <c r="H33" s="45"/>
      <c r="I33" s="45"/>
      <c r="J33" s="45"/>
      <c r="K33" s="45"/>
      <c r="L33" s="29"/>
      <c r="M33" s="29"/>
      <c r="N33" s="29"/>
      <c r="O33" s="29"/>
      <c r="P33" s="44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0" customHeight="1">
      <c r="A34" s="29"/>
      <c r="B34" s="42"/>
      <c r="C34" s="29"/>
      <c r="D34" s="29"/>
      <c r="E34" s="29"/>
      <c r="F34" s="45" t="s">
        <v>39</v>
      </c>
      <c r="G34" s="72">
        <f>+'Macro Región Oriente'!D32</f>
        <v>308.41</v>
      </c>
      <c r="H34" s="45"/>
      <c r="I34" s="45"/>
      <c r="J34" s="45"/>
      <c r="K34" s="45"/>
      <c r="L34" s="29"/>
      <c r="M34" s="29"/>
      <c r="N34" s="29"/>
      <c r="O34" s="29"/>
      <c r="P34" s="44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0" customHeight="1">
      <c r="A35" s="29"/>
      <c r="B35" s="42"/>
      <c r="C35" s="29"/>
      <c r="D35" s="29"/>
      <c r="E35" s="29"/>
      <c r="F35" s="45" t="s">
        <v>40</v>
      </c>
      <c r="G35" s="45"/>
      <c r="H35" s="45"/>
      <c r="I35" s="45"/>
      <c r="J35" s="45"/>
      <c r="K35" s="45"/>
      <c r="L35" s="29"/>
      <c r="M35" s="29"/>
      <c r="N35" s="29"/>
      <c r="O35" s="29"/>
      <c r="P35" s="44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2.0" customHeight="1">
      <c r="A36" s="29"/>
      <c r="B36" s="42"/>
      <c r="C36" s="29"/>
      <c r="D36" s="29"/>
      <c r="E36" s="29"/>
      <c r="F36" s="45"/>
      <c r="G36" s="45"/>
      <c r="H36" s="45"/>
      <c r="I36" s="45"/>
      <c r="J36" s="45"/>
      <c r="K36" s="45"/>
      <c r="L36" s="29"/>
      <c r="M36" s="29"/>
      <c r="N36" s="29"/>
      <c r="O36" s="29"/>
      <c r="P36" s="44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2.0" customHeight="1">
      <c r="A37" s="29"/>
      <c r="B37" s="42"/>
      <c r="C37" s="29"/>
      <c r="D37" s="29"/>
      <c r="E37" s="29"/>
      <c r="F37" s="45"/>
      <c r="G37" s="45"/>
      <c r="H37" s="45"/>
      <c r="I37" s="45"/>
      <c r="J37" s="45"/>
      <c r="K37" s="45"/>
      <c r="L37" s="29"/>
      <c r="M37" s="29"/>
      <c r="N37" s="29"/>
      <c r="O37" s="29"/>
      <c r="P37" s="44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2.0" customHeight="1">
      <c r="A38" s="29"/>
      <c r="B38" s="42"/>
      <c r="C38" s="29"/>
      <c r="D38" s="29"/>
      <c r="E38" s="29"/>
      <c r="F38" s="43" t="s">
        <v>41</v>
      </c>
      <c r="G38" s="43"/>
      <c r="H38" s="43"/>
      <c r="I38" s="43"/>
      <c r="J38" s="43"/>
      <c r="K38" s="43"/>
      <c r="L38" s="29"/>
      <c r="M38" s="29"/>
      <c r="N38" s="29"/>
      <c r="O38" s="29"/>
      <c r="P38" s="44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2.0" customHeight="1">
      <c r="A39" s="29"/>
      <c r="B39" s="42"/>
      <c r="C39" s="29"/>
      <c r="D39" s="29"/>
      <c r="E39" s="29"/>
      <c r="F39" s="45"/>
      <c r="G39" s="45"/>
      <c r="H39" s="45"/>
      <c r="I39" s="45"/>
      <c r="J39" s="45"/>
      <c r="K39" s="45"/>
      <c r="L39" s="29"/>
      <c r="M39" s="29"/>
      <c r="N39" s="29"/>
      <c r="O39" s="29"/>
      <c r="P39" s="44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0" customHeight="1">
      <c r="A40" s="29"/>
      <c r="B40" s="42"/>
      <c r="C40" s="29"/>
      <c r="D40" s="29"/>
      <c r="E40" s="29"/>
      <c r="F40" s="46" t="s">
        <v>42</v>
      </c>
      <c r="G40" s="47"/>
      <c r="H40" s="47"/>
      <c r="I40" s="47"/>
      <c r="J40" s="47"/>
      <c r="K40" s="48"/>
      <c r="L40" s="29"/>
      <c r="M40" s="29"/>
      <c r="N40" s="29"/>
      <c r="O40" s="29"/>
      <c r="P40" s="44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0" customHeight="1">
      <c r="A41" s="29"/>
      <c r="B41" s="42"/>
      <c r="C41" s="29"/>
      <c r="D41" s="29"/>
      <c r="E41" s="29"/>
      <c r="F41" s="49" t="s">
        <v>14</v>
      </c>
      <c r="G41" s="47"/>
      <c r="H41" s="47"/>
      <c r="I41" s="47"/>
      <c r="J41" s="47"/>
      <c r="K41" s="48"/>
      <c r="L41" s="29"/>
      <c r="M41" s="29"/>
      <c r="N41" s="29"/>
      <c r="O41" s="29"/>
      <c r="P41" s="44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0" customHeight="1">
      <c r="A42" s="29"/>
      <c r="B42" s="42"/>
      <c r="C42" s="29"/>
      <c r="D42" s="29"/>
      <c r="E42" s="29"/>
      <c r="F42" s="50"/>
      <c r="G42" s="50"/>
      <c r="H42" s="50"/>
      <c r="I42" s="50"/>
      <c r="J42" s="50"/>
      <c r="K42" s="50"/>
      <c r="L42" s="29"/>
      <c r="M42" s="29"/>
      <c r="N42" s="29"/>
      <c r="O42" s="29"/>
      <c r="P42" s="44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0" customHeight="1">
      <c r="A43" s="29"/>
      <c r="B43" s="42"/>
      <c r="C43" s="29"/>
      <c r="D43" s="29"/>
      <c r="E43" s="29"/>
      <c r="F43" s="51" t="s">
        <v>43</v>
      </c>
      <c r="G43" s="51" t="s">
        <v>16</v>
      </c>
      <c r="H43" s="51" t="s">
        <v>17</v>
      </c>
      <c r="I43" s="51" t="s">
        <v>18</v>
      </c>
      <c r="J43" s="51" t="s">
        <v>17</v>
      </c>
      <c r="K43" s="51" t="s">
        <v>19</v>
      </c>
      <c r="L43" s="29"/>
      <c r="M43" s="51" t="s">
        <v>20</v>
      </c>
      <c r="N43" s="51" t="s">
        <v>21</v>
      </c>
      <c r="O43" s="29"/>
      <c r="P43" s="44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0" customHeight="1">
      <c r="A44" s="29"/>
      <c r="B44" s="42"/>
      <c r="C44" s="29"/>
      <c r="D44" s="29"/>
      <c r="E44" s="29"/>
      <c r="F44" s="60" t="s">
        <v>44</v>
      </c>
      <c r="G44" s="61">
        <v>35.68</v>
      </c>
      <c r="H44" s="62">
        <f t="shared" ref="H44:H54" si="8">+G44/G$55</f>
        <v>0.6767830046</v>
      </c>
      <c r="I44" s="61">
        <v>18.38</v>
      </c>
      <c r="J44" s="62">
        <f t="shared" ref="J44:J54" si="9">+I44/I$55</f>
        <v>0.5208274299</v>
      </c>
      <c r="K44" s="62">
        <f t="shared" ref="K44:K55" si="10">+IFERROR(G44/I44-1, "-")</f>
        <v>0.9412404788</v>
      </c>
      <c r="L44" s="29"/>
      <c r="M44" s="61">
        <v>43.06</v>
      </c>
      <c r="N44" s="62">
        <f t="shared" ref="N44:N55" si="11">+IFERROR(G44/M44-1, "-")</f>
        <v>-0.1713887599</v>
      </c>
      <c r="O44" s="29"/>
      <c r="P44" s="44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0" customHeight="1">
      <c r="A45" s="29"/>
      <c r="B45" s="42"/>
      <c r="C45" s="29"/>
      <c r="D45" s="29"/>
      <c r="E45" s="29"/>
      <c r="F45" s="60" t="s">
        <v>48</v>
      </c>
      <c r="G45" s="61">
        <v>6.94</v>
      </c>
      <c r="H45" s="62">
        <f t="shared" si="8"/>
        <v>0.1316388467</v>
      </c>
      <c r="I45" s="61">
        <v>3.46</v>
      </c>
      <c r="J45" s="62">
        <f t="shared" si="9"/>
        <v>0.09804477189</v>
      </c>
      <c r="K45" s="62">
        <f t="shared" si="10"/>
        <v>1.005780347</v>
      </c>
      <c r="L45" s="29"/>
      <c r="M45" s="61">
        <v>6.07</v>
      </c>
      <c r="N45" s="62">
        <f t="shared" si="11"/>
        <v>0.1433278418</v>
      </c>
      <c r="O45" s="29"/>
      <c r="P45" s="44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0" customHeight="1">
      <c r="A46" s="29"/>
      <c r="B46" s="42"/>
      <c r="C46" s="29"/>
      <c r="D46" s="29"/>
      <c r="E46" s="29"/>
      <c r="F46" s="60" t="s">
        <v>137</v>
      </c>
      <c r="G46" s="61">
        <v>1.8</v>
      </c>
      <c r="H46" s="62">
        <f t="shared" si="8"/>
        <v>0.03414264036</v>
      </c>
      <c r="I46" s="61"/>
      <c r="J46" s="62">
        <f t="shared" si="9"/>
        <v>0</v>
      </c>
      <c r="K46" s="62" t="str">
        <f t="shared" si="10"/>
        <v>-</v>
      </c>
      <c r="L46" s="29"/>
      <c r="M46" s="61">
        <v>0.02</v>
      </c>
      <c r="N46" s="62">
        <f t="shared" si="11"/>
        <v>89</v>
      </c>
      <c r="O46" s="29"/>
      <c r="P46" s="44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0" customHeight="1">
      <c r="A47" s="29"/>
      <c r="B47" s="42"/>
      <c r="C47" s="29"/>
      <c r="D47" s="29"/>
      <c r="E47" s="29"/>
      <c r="F47" s="60" t="s">
        <v>45</v>
      </c>
      <c r="G47" s="61">
        <v>1.4</v>
      </c>
      <c r="H47" s="62">
        <f t="shared" si="8"/>
        <v>0.02655538695</v>
      </c>
      <c r="I47" s="61">
        <v>0.62</v>
      </c>
      <c r="J47" s="62">
        <f t="shared" si="9"/>
        <v>0.01756871635</v>
      </c>
      <c r="K47" s="62">
        <f t="shared" si="10"/>
        <v>1.258064516</v>
      </c>
      <c r="L47" s="29"/>
      <c r="M47" s="61">
        <v>12.33</v>
      </c>
      <c r="N47" s="62">
        <f t="shared" si="11"/>
        <v>-0.8864557989</v>
      </c>
      <c r="O47" s="29"/>
      <c r="P47" s="44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0" customHeight="1">
      <c r="A48" s="29"/>
      <c r="B48" s="42"/>
      <c r="C48" s="29"/>
      <c r="D48" s="29"/>
      <c r="E48" s="29"/>
      <c r="F48" s="60" t="s">
        <v>138</v>
      </c>
      <c r="G48" s="61">
        <v>0.92</v>
      </c>
      <c r="H48" s="62">
        <f t="shared" si="8"/>
        <v>0.01745068285</v>
      </c>
      <c r="I48" s="61">
        <v>2.19</v>
      </c>
      <c r="J48" s="62">
        <f t="shared" si="9"/>
        <v>0.06205724001</v>
      </c>
      <c r="K48" s="62">
        <f t="shared" si="10"/>
        <v>-0.5799086758</v>
      </c>
      <c r="L48" s="29"/>
      <c r="M48" s="61">
        <v>3.5</v>
      </c>
      <c r="N48" s="62">
        <f t="shared" si="11"/>
        <v>-0.7371428571</v>
      </c>
      <c r="O48" s="29"/>
      <c r="P48" s="44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2.0" customHeight="1">
      <c r="A49" s="29"/>
      <c r="B49" s="42"/>
      <c r="C49" s="29"/>
      <c r="D49" s="29"/>
      <c r="E49" s="29"/>
      <c r="F49" s="60" t="s">
        <v>53</v>
      </c>
      <c r="G49" s="61">
        <v>0.89</v>
      </c>
      <c r="H49" s="62">
        <f t="shared" si="8"/>
        <v>0.01688163885</v>
      </c>
      <c r="I49" s="61">
        <v>0.74</v>
      </c>
      <c r="J49" s="62">
        <f t="shared" si="9"/>
        <v>0.02096911306</v>
      </c>
      <c r="K49" s="62">
        <f t="shared" si="10"/>
        <v>0.2027027027</v>
      </c>
      <c r="L49" s="29"/>
      <c r="M49" s="61">
        <v>3.33</v>
      </c>
      <c r="N49" s="62">
        <f t="shared" si="11"/>
        <v>-0.7327327327</v>
      </c>
      <c r="O49" s="29"/>
      <c r="P49" s="44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2.0" customHeight="1">
      <c r="A50" s="29"/>
      <c r="B50" s="42"/>
      <c r="C50" s="29"/>
      <c r="D50" s="29"/>
      <c r="E50" s="29"/>
      <c r="F50" s="60" t="s">
        <v>139</v>
      </c>
      <c r="G50" s="61">
        <v>0.83</v>
      </c>
      <c r="H50" s="62">
        <f t="shared" si="8"/>
        <v>0.01574355083</v>
      </c>
      <c r="I50" s="61">
        <v>0.6</v>
      </c>
      <c r="J50" s="62">
        <f t="shared" si="9"/>
        <v>0.01700198356</v>
      </c>
      <c r="K50" s="62">
        <f t="shared" si="10"/>
        <v>0.3833333333</v>
      </c>
      <c r="L50" s="29"/>
      <c r="M50" s="61">
        <v>0.02</v>
      </c>
      <c r="N50" s="62">
        <f t="shared" si="11"/>
        <v>40.5</v>
      </c>
      <c r="O50" s="29"/>
      <c r="P50" s="44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2.0" customHeight="1">
      <c r="A51" s="29"/>
      <c r="B51" s="42"/>
      <c r="C51" s="29"/>
      <c r="D51" s="29"/>
      <c r="E51" s="29"/>
      <c r="F51" s="60" t="s">
        <v>140</v>
      </c>
      <c r="G51" s="61">
        <v>0.82</v>
      </c>
      <c r="H51" s="62">
        <f t="shared" si="8"/>
        <v>0.0155538695</v>
      </c>
      <c r="I51" s="61">
        <v>0.5</v>
      </c>
      <c r="J51" s="62">
        <f t="shared" si="9"/>
        <v>0.01416831964</v>
      </c>
      <c r="K51" s="62">
        <f t="shared" si="10"/>
        <v>0.64</v>
      </c>
      <c r="L51" s="29"/>
      <c r="M51" s="61">
        <v>0.01</v>
      </c>
      <c r="N51" s="62">
        <f t="shared" si="11"/>
        <v>81</v>
      </c>
      <c r="O51" s="29"/>
      <c r="P51" s="44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2.0" customHeight="1">
      <c r="A52" s="29"/>
      <c r="B52" s="42"/>
      <c r="C52" s="29"/>
      <c r="D52" s="29"/>
      <c r="E52" s="29"/>
      <c r="F52" s="60" t="s">
        <v>141</v>
      </c>
      <c r="G52" s="61">
        <v>0.56</v>
      </c>
      <c r="H52" s="62">
        <f t="shared" si="8"/>
        <v>0.01062215478</v>
      </c>
      <c r="I52" s="61">
        <v>0.14</v>
      </c>
      <c r="J52" s="62">
        <f t="shared" si="9"/>
        <v>0.003967129498</v>
      </c>
      <c r="K52" s="62">
        <f t="shared" si="10"/>
        <v>3</v>
      </c>
      <c r="L52" s="29"/>
      <c r="M52" s="61">
        <v>0.12</v>
      </c>
      <c r="N52" s="62">
        <f t="shared" si="11"/>
        <v>3.666666667</v>
      </c>
      <c r="O52" s="29"/>
      <c r="P52" s="44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2.0" customHeight="1">
      <c r="A53" s="29"/>
      <c r="B53" s="42"/>
      <c r="C53" s="29"/>
      <c r="D53" s="29"/>
      <c r="E53" s="29"/>
      <c r="F53" s="60" t="s">
        <v>79</v>
      </c>
      <c r="G53" s="61">
        <v>0.37</v>
      </c>
      <c r="H53" s="62">
        <f t="shared" si="8"/>
        <v>0.007018209408</v>
      </c>
      <c r="I53" s="61">
        <v>0.23</v>
      </c>
      <c r="J53" s="62">
        <f t="shared" si="9"/>
        <v>0.006517427033</v>
      </c>
      <c r="K53" s="62">
        <f t="shared" si="10"/>
        <v>0.6086956522</v>
      </c>
      <c r="L53" s="29"/>
      <c r="M53" s="61">
        <v>0.16</v>
      </c>
      <c r="N53" s="62">
        <f t="shared" si="11"/>
        <v>1.3125</v>
      </c>
      <c r="O53" s="29"/>
      <c r="P53" s="44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2.0" customHeight="1">
      <c r="A54" s="29"/>
      <c r="B54" s="42"/>
      <c r="C54" s="29"/>
      <c r="D54" s="29"/>
      <c r="E54" s="29"/>
      <c r="F54" s="53" t="s">
        <v>33</v>
      </c>
      <c r="G54" s="61">
        <f>+G32-SUM(G44:G53)</f>
        <v>2.51</v>
      </c>
      <c r="H54" s="62">
        <f t="shared" si="8"/>
        <v>0.04761001517</v>
      </c>
      <c r="I54" s="61">
        <f>+I32-SUM(I44:I53)</f>
        <v>8.43</v>
      </c>
      <c r="J54" s="62">
        <f t="shared" si="9"/>
        <v>0.2388778691</v>
      </c>
      <c r="K54" s="62">
        <f t="shared" si="10"/>
        <v>-0.7022538553</v>
      </c>
      <c r="L54" s="29"/>
      <c r="M54" s="61">
        <f>+M32-SUM(M44:M53)</f>
        <v>4.81</v>
      </c>
      <c r="N54" s="55">
        <f t="shared" si="11"/>
        <v>-0.4781704782</v>
      </c>
      <c r="O54" s="29"/>
      <c r="P54" s="44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2.0" customHeight="1">
      <c r="A55" s="29"/>
      <c r="B55" s="42"/>
      <c r="C55" s="29"/>
      <c r="D55" s="29"/>
      <c r="E55" s="29"/>
      <c r="F55" s="53" t="s">
        <v>37</v>
      </c>
      <c r="G55" s="54">
        <f>+SUM(G44:G54)</f>
        <v>52.72</v>
      </c>
      <c r="H55" s="54"/>
      <c r="I55" s="54">
        <f>+SUM(I44:I54)</f>
        <v>35.29</v>
      </c>
      <c r="J55" s="54"/>
      <c r="K55" s="55">
        <f t="shared" si="10"/>
        <v>0.4939076226</v>
      </c>
      <c r="L55" s="29"/>
      <c r="M55" s="54">
        <f>+SUM(M44:M54)</f>
        <v>73.43</v>
      </c>
      <c r="N55" s="55">
        <f t="shared" si="11"/>
        <v>-0.2820373144</v>
      </c>
      <c r="O55" s="29"/>
      <c r="P55" s="44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2.0" customHeight="1">
      <c r="A56" s="29"/>
      <c r="B56" s="42"/>
      <c r="C56" s="29"/>
      <c r="D56" s="29"/>
      <c r="E56" s="29"/>
      <c r="F56" s="45"/>
      <c r="G56" s="45"/>
      <c r="H56" s="45"/>
      <c r="I56" s="45"/>
      <c r="J56" s="45"/>
      <c r="K56" s="45"/>
      <c r="L56" s="29"/>
      <c r="M56" s="29"/>
      <c r="N56" s="29"/>
      <c r="O56" s="29"/>
      <c r="P56" s="44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2.0" customHeight="1">
      <c r="A57" s="29"/>
      <c r="B57" s="42"/>
      <c r="C57" s="29"/>
      <c r="D57" s="29"/>
      <c r="E57" s="29"/>
      <c r="F57" s="45" t="s">
        <v>39</v>
      </c>
      <c r="G57" s="45"/>
      <c r="H57" s="45"/>
      <c r="I57" s="45"/>
      <c r="J57" s="45"/>
      <c r="K57" s="45"/>
      <c r="L57" s="29"/>
      <c r="M57" s="29"/>
      <c r="N57" s="29"/>
      <c r="O57" s="29"/>
      <c r="P57" s="44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2.0" customHeight="1">
      <c r="A58" s="29"/>
      <c r="B58" s="42"/>
      <c r="C58" s="29"/>
      <c r="D58" s="29"/>
      <c r="E58" s="29"/>
      <c r="F58" s="45" t="s">
        <v>40</v>
      </c>
      <c r="G58" s="45"/>
      <c r="H58" s="45"/>
      <c r="I58" s="45"/>
      <c r="J58" s="45"/>
      <c r="K58" s="45"/>
      <c r="L58" s="29"/>
      <c r="M58" s="29"/>
      <c r="N58" s="29"/>
      <c r="O58" s="29"/>
      <c r="P58" s="44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2.0" customHeight="1">
      <c r="A59" s="29"/>
      <c r="B59" s="42"/>
      <c r="C59" s="29"/>
      <c r="D59" s="29"/>
      <c r="E59" s="29"/>
      <c r="F59" s="45"/>
      <c r="G59" s="45"/>
      <c r="H59" s="45"/>
      <c r="I59" s="45"/>
      <c r="J59" s="45"/>
      <c r="K59" s="45"/>
      <c r="L59" s="29"/>
      <c r="M59" s="29"/>
      <c r="N59" s="29"/>
      <c r="O59" s="29"/>
      <c r="P59" s="44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2.0" customHeight="1">
      <c r="A60" s="29"/>
      <c r="B60" s="42"/>
      <c r="C60" s="29"/>
      <c r="D60" s="29"/>
      <c r="E60" s="29"/>
      <c r="F60" s="45"/>
      <c r="G60" s="45"/>
      <c r="H60" s="45"/>
      <c r="I60" s="45"/>
      <c r="J60" s="45"/>
      <c r="K60" s="45"/>
      <c r="L60" s="29"/>
      <c r="M60" s="29"/>
      <c r="N60" s="29"/>
      <c r="O60" s="29"/>
      <c r="P60" s="44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2.0" customHeight="1">
      <c r="A61" s="29"/>
      <c r="B61" s="42"/>
      <c r="C61" s="29"/>
      <c r="D61" s="29"/>
      <c r="E61" s="29"/>
      <c r="F61" s="43" t="s">
        <v>54</v>
      </c>
      <c r="G61" s="43"/>
      <c r="H61" s="43"/>
      <c r="I61" s="43"/>
      <c r="J61" s="43"/>
      <c r="K61" s="43"/>
      <c r="L61" s="29"/>
      <c r="M61" s="29"/>
      <c r="N61" s="29"/>
      <c r="O61" s="29"/>
      <c r="P61" s="44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2.0" customHeight="1">
      <c r="A62" s="29"/>
      <c r="B62" s="42"/>
      <c r="C62" s="29"/>
      <c r="D62" s="29"/>
      <c r="E62" s="29"/>
      <c r="F62" s="45"/>
      <c r="G62" s="45"/>
      <c r="H62" s="45"/>
      <c r="I62" s="45"/>
      <c r="J62" s="45"/>
      <c r="K62" s="45"/>
      <c r="L62" s="29"/>
      <c r="M62" s="29"/>
      <c r="N62" s="29"/>
      <c r="O62" s="29"/>
      <c r="P62" s="44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2.0" customHeight="1">
      <c r="A63" s="29"/>
      <c r="B63" s="42"/>
      <c r="C63" s="29"/>
      <c r="D63" s="29"/>
      <c r="E63" s="29"/>
      <c r="F63" s="46" t="s">
        <v>55</v>
      </c>
      <c r="G63" s="47"/>
      <c r="H63" s="47"/>
      <c r="I63" s="47"/>
      <c r="J63" s="47"/>
      <c r="K63" s="48"/>
      <c r="L63" s="29"/>
      <c r="M63" s="29"/>
      <c r="N63" s="29"/>
      <c r="O63" s="29"/>
      <c r="P63" s="44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2.0" customHeight="1">
      <c r="A64" s="29"/>
      <c r="B64" s="42"/>
      <c r="C64" s="29"/>
      <c r="D64" s="29"/>
      <c r="E64" s="29"/>
      <c r="F64" s="49" t="s">
        <v>14</v>
      </c>
      <c r="G64" s="47"/>
      <c r="H64" s="47"/>
      <c r="I64" s="47"/>
      <c r="J64" s="47"/>
      <c r="K64" s="48"/>
      <c r="L64" s="29"/>
      <c r="M64" s="29"/>
      <c r="N64" s="29"/>
      <c r="O64" s="29"/>
      <c r="P64" s="44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2.0" customHeight="1">
      <c r="A65" s="29"/>
      <c r="B65" s="42"/>
      <c r="C65" s="29"/>
      <c r="D65" s="29"/>
      <c r="E65" s="29"/>
      <c r="F65" s="50"/>
      <c r="G65" s="50"/>
      <c r="H65" s="50"/>
      <c r="I65" s="50"/>
      <c r="J65" s="50"/>
      <c r="K65" s="50"/>
      <c r="L65" s="29"/>
      <c r="M65" s="29"/>
      <c r="N65" s="29"/>
      <c r="O65" s="29"/>
      <c r="P65" s="44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2.0" customHeight="1">
      <c r="A66" s="29"/>
      <c r="B66" s="42"/>
      <c r="C66" s="29"/>
      <c r="D66" s="29"/>
      <c r="E66" s="29"/>
      <c r="F66" s="51" t="s">
        <v>15</v>
      </c>
      <c r="G66" s="51" t="s">
        <v>16</v>
      </c>
      <c r="H66" s="51" t="s">
        <v>17</v>
      </c>
      <c r="I66" s="51" t="s">
        <v>18</v>
      </c>
      <c r="J66" s="51" t="s">
        <v>17</v>
      </c>
      <c r="K66" s="51" t="s">
        <v>19</v>
      </c>
      <c r="L66" s="29"/>
      <c r="M66" s="51" t="s">
        <v>20</v>
      </c>
      <c r="N66" s="51" t="s">
        <v>21</v>
      </c>
      <c r="O66" s="29"/>
      <c r="P66" s="44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2.0" customHeight="1">
      <c r="A67" s="29"/>
      <c r="B67" s="42"/>
      <c r="C67" s="29"/>
      <c r="D67" s="29"/>
      <c r="E67" s="29"/>
      <c r="F67" s="53" t="s">
        <v>22</v>
      </c>
      <c r="G67" s="99">
        <f>+SUM(G68:G78)</f>
        <v>9.71</v>
      </c>
      <c r="H67" s="54"/>
      <c r="I67" s="54">
        <f>+SUM(I68:I78)</f>
        <v>7.84</v>
      </c>
      <c r="J67" s="54"/>
      <c r="K67" s="55">
        <f t="shared" ref="K67:K91" si="12">+IFERROR(G67/I67-1, "-")</f>
        <v>0.2385204082</v>
      </c>
      <c r="L67" s="29"/>
      <c r="M67" s="54">
        <f>+SUM(M68:M78)</f>
        <v>12.74</v>
      </c>
      <c r="N67" s="55">
        <f t="shared" ref="N67:N91" si="13">+IFERROR(G67/M67-1, "-")</f>
        <v>-0.237833595</v>
      </c>
      <c r="O67" s="29"/>
      <c r="P67" s="44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2.0" customHeight="1">
      <c r="A68" s="29"/>
      <c r="B68" s="42"/>
      <c r="C68" s="29"/>
      <c r="D68" s="29"/>
      <c r="E68" s="29"/>
      <c r="F68" s="60" t="s">
        <v>142</v>
      </c>
      <c r="G68" s="100">
        <v>2.38</v>
      </c>
      <c r="H68" s="62">
        <f t="shared" ref="H68:H78" si="14">+G68/G$67</f>
        <v>0.2451081359</v>
      </c>
      <c r="I68" s="100">
        <v>1.83</v>
      </c>
      <c r="J68" s="62">
        <f t="shared" ref="J68:J78" si="15">+I68/I$67</f>
        <v>0.2334183673</v>
      </c>
      <c r="K68" s="62">
        <f t="shared" si="12"/>
        <v>0.3005464481</v>
      </c>
      <c r="L68" s="29"/>
      <c r="M68" s="61">
        <v>2.86</v>
      </c>
      <c r="N68" s="62">
        <f t="shared" si="13"/>
        <v>-0.1678321678</v>
      </c>
      <c r="O68" s="29"/>
      <c r="P68" s="44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2.0" customHeight="1">
      <c r="A69" s="29"/>
      <c r="B69" s="42"/>
      <c r="C69" s="29"/>
      <c r="D69" s="29"/>
      <c r="E69" s="29"/>
      <c r="F69" s="60" t="s">
        <v>143</v>
      </c>
      <c r="G69" s="100">
        <v>1.8</v>
      </c>
      <c r="H69" s="62">
        <f t="shared" si="14"/>
        <v>0.1853759011</v>
      </c>
      <c r="I69" s="100"/>
      <c r="J69" s="62">
        <f t="shared" si="15"/>
        <v>0</v>
      </c>
      <c r="K69" s="62" t="str">
        <f t="shared" si="12"/>
        <v>-</v>
      </c>
      <c r="L69" s="29"/>
      <c r="M69" s="61"/>
      <c r="N69" s="62" t="str">
        <f t="shared" si="13"/>
        <v>-</v>
      </c>
      <c r="O69" s="29"/>
      <c r="P69" s="44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2.0" customHeight="1">
      <c r="A70" s="29"/>
      <c r="B70" s="42"/>
      <c r="C70" s="29"/>
      <c r="D70" s="29"/>
      <c r="E70" s="29"/>
      <c r="F70" s="60" t="s">
        <v>144</v>
      </c>
      <c r="G70" s="100">
        <v>1.43</v>
      </c>
      <c r="H70" s="62">
        <f t="shared" si="14"/>
        <v>0.1472708548</v>
      </c>
      <c r="I70" s="100">
        <v>0.95</v>
      </c>
      <c r="J70" s="62">
        <f t="shared" si="15"/>
        <v>0.1211734694</v>
      </c>
      <c r="K70" s="62">
        <f t="shared" si="12"/>
        <v>0.5052631579</v>
      </c>
      <c r="L70" s="29"/>
      <c r="M70" s="61">
        <v>2.2</v>
      </c>
      <c r="N70" s="62">
        <f t="shared" si="13"/>
        <v>-0.35</v>
      </c>
      <c r="O70" s="29"/>
      <c r="P70" s="44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2.0" customHeight="1">
      <c r="A71" s="29"/>
      <c r="B71" s="42"/>
      <c r="C71" s="29"/>
      <c r="D71" s="29"/>
      <c r="E71" s="29"/>
      <c r="F71" s="60" t="s">
        <v>64</v>
      </c>
      <c r="G71" s="100">
        <v>1.4</v>
      </c>
      <c r="H71" s="62">
        <f t="shared" si="14"/>
        <v>0.1441812564</v>
      </c>
      <c r="I71" s="100">
        <v>1.01</v>
      </c>
      <c r="J71" s="62">
        <f t="shared" si="15"/>
        <v>0.1288265306</v>
      </c>
      <c r="K71" s="62">
        <f t="shared" si="12"/>
        <v>0.3861386139</v>
      </c>
      <c r="L71" s="29"/>
      <c r="M71" s="61">
        <v>2.08</v>
      </c>
      <c r="N71" s="62">
        <f t="shared" si="13"/>
        <v>-0.3269230769</v>
      </c>
      <c r="O71" s="29"/>
      <c r="P71" s="44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2.0" customHeight="1">
      <c r="A72" s="29"/>
      <c r="B72" s="42"/>
      <c r="C72" s="29"/>
      <c r="D72" s="29"/>
      <c r="E72" s="29"/>
      <c r="F72" s="60" t="s">
        <v>145</v>
      </c>
      <c r="G72" s="100">
        <v>0.65</v>
      </c>
      <c r="H72" s="62">
        <f t="shared" si="14"/>
        <v>0.06694129763</v>
      </c>
      <c r="I72" s="100">
        <v>1.28</v>
      </c>
      <c r="J72" s="62">
        <f t="shared" si="15"/>
        <v>0.1632653061</v>
      </c>
      <c r="K72" s="62">
        <f t="shared" si="12"/>
        <v>-0.4921875</v>
      </c>
      <c r="L72" s="29"/>
      <c r="M72" s="61">
        <v>1.21</v>
      </c>
      <c r="N72" s="62">
        <f t="shared" si="13"/>
        <v>-0.4628099174</v>
      </c>
      <c r="O72" s="29"/>
      <c r="P72" s="44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2.0" customHeight="1">
      <c r="A73" s="29"/>
      <c r="B73" s="42"/>
      <c r="C73" s="29"/>
      <c r="D73" s="29"/>
      <c r="E73" s="29"/>
      <c r="F73" s="60" t="s">
        <v>146</v>
      </c>
      <c r="G73" s="100">
        <v>0.38</v>
      </c>
      <c r="H73" s="62">
        <f t="shared" si="14"/>
        <v>0.03913491246</v>
      </c>
      <c r="I73" s="100">
        <v>0.1</v>
      </c>
      <c r="J73" s="62">
        <f t="shared" si="15"/>
        <v>0.01275510204</v>
      </c>
      <c r="K73" s="62">
        <f t="shared" si="12"/>
        <v>2.8</v>
      </c>
      <c r="L73" s="29"/>
      <c r="M73" s="61">
        <v>0.21</v>
      </c>
      <c r="N73" s="62">
        <f t="shared" si="13"/>
        <v>0.8095238095</v>
      </c>
      <c r="O73" s="29"/>
      <c r="P73" s="44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2.0" customHeight="1">
      <c r="A74" s="29"/>
      <c r="B74" s="42"/>
      <c r="C74" s="29"/>
      <c r="D74" s="29"/>
      <c r="E74" s="29"/>
      <c r="F74" s="60" t="s">
        <v>147</v>
      </c>
      <c r="G74" s="100">
        <v>0.3</v>
      </c>
      <c r="H74" s="62">
        <f t="shared" si="14"/>
        <v>0.03089598352</v>
      </c>
      <c r="I74" s="61">
        <v>0.17</v>
      </c>
      <c r="J74" s="62">
        <f t="shared" si="15"/>
        <v>0.02168367347</v>
      </c>
      <c r="K74" s="62">
        <f t="shared" si="12"/>
        <v>0.7647058824</v>
      </c>
      <c r="L74" s="29"/>
      <c r="M74" s="61">
        <v>0.07</v>
      </c>
      <c r="N74" s="62">
        <f t="shared" si="13"/>
        <v>3.285714286</v>
      </c>
      <c r="O74" s="29"/>
      <c r="P74" s="44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2.0" customHeight="1">
      <c r="A75" s="29"/>
      <c r="B75" s="42"/>
      <c r="C75" s="29"/>
      <c r="D75" s="29"/>
      <c r="E75" s="29"/>
      <c r="F75" s="60" t="s">
        <v>148</v>
      </c>
      <c r="G75" s="100">
        <v>0.16</v>
      </c>
      <c r="H75" s="62">
        <f t="shared" si="14"/>
        <v>0.01647785788</v>
      </c>
      <c r="I75" s="61"/>
      <c r="J75" s="62">
        <f t="shared" si="15"/>
        <v>0</v>
      </c>
      <c r="K75" s="62" t="str">
        <f t="shared" si="12"/>
        <v>-</v>
      </c>
      <c r="L75" s="29"/>
      <c r="M75" s="61"/>
      <c r="N75" s="62" t="str">
        <f t="shared" si="13"/>
        <v>-</v>
      </c>
      <c r="O75" s="29"/>
      <c r="P75" s="44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2.0" customHeight="1">
      <c r="A76" s="29"/>
      <c r="B76" s="42"/>
      <c r="C76" s="29"/>
      <c r="D76" s="29"/>
      <c r="E76" s="29"/>
      <c r="F76" s="60" t="s">
        <v>149</v>
      </c>
      <c r="G76" s="100">
        <v>0.16</v>
      </c>
      <c r="H76" s="62">
        <f t="shared" si="14"/>
        <v>0.01647785788</v>
      </c>
      <c r="I76" s="61">
        <v>0.05</v>
      </c>
      <c r="J76" s="62">
        <f t="shared" si="15"/>
        <v>0.00637755102</v>
      </c>
      <c r="K76" s="62">
        <f t="shared" si="12"/>
        <v>2.2</v>
      </c>
      <c r="L76" s="29"/>
      <c r="M76" s="61">
        <v>0.1</v>
      </c>
      <c r="N76" s="62">
        <f t="shared" si="13"/>
        <v>0.6</v>
      </c>
      <c r="O76" s="29"/>
      <c r="P76" s="44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2.0" customHeight="1">
      <c r="A77" s="29"/>
      <c r="B77" s="42"/>
      <c r="C77" s="29"/>
      <c r="D77" s="29"/>
      <c r="E77" s="29"/>
      <c r="F77" s="60" t="s">
        <v>65</v>
      </c>
      <c r="G77" s="100">
        <v>0.16</v>
      </c>
      <c r="H77" s="62">
        <f t="shared" si="14"/>
        <v>0.01647785788</v>
      </c>
      <c r="I77" s="61">
        <v>0.03</v>
      </c>
      <c r="J77" s="62">
        <f t="shared" si="15"/>
        <v>0.003826530612</v>
      </c>
      <c r="K77" s="62">
        <f t="shared" si="12"/>
        <v>4.333333333</v>
      </c>
      <c r="L77" s="29"/>
      <c r="M77" s="61">
        <v>0.17</v>
      </c>
      <c r="N77" s="62">
        <f t="shared" si="13"/>
        <v>-0.05882352941</v>
      </c>
      <c r="O77" s="29"/>
      <c r="P77" s="44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2.0" customHeight="1">
      <c r="A78" s="29"/>
      <c r="B78" s="42"/>
      <c r="C78" s="29"/>
      <c r="D78" s="29"/>
      <c r="E78" s="29"/>
      <c r="F78" s="60" t="s">
        <v>33</v>
      </c>
      <c r="G78" s="61">
        <f>+G15-SUM(G68:G77)</f>
        <v>0.89</v>
      </c>
      <c r="H78" s="62">
        <f t="shared" si="14"/>
        <v>0.09165808445</v>
      </c>
      <c r="I78" s="61">
        <f>+I15-SUM(I68:I77)</f>
        <v>2.42</v>
      </c>
      <c r="J78" s="62">
        <f t="shared" si="15"/>
        <v>0.3086734694</v>
      </c>
      <c r="K78" s="62">
        <f t="shared" si="12"/>
        <v>-0.632231405</v>
      </c>
      <c r="L78" s="29"/>
      <c r="M78" s="61">
        <f>+M15-SUM(M68:M77)</f>
        <v>3.84</v>
      </c>
      <c r="N78" s="62">
        <f t="shared" si="13"/>
        <v>-0.7682291667</v>
      </c>
      <c r="O78" s="29"/>
      <c r="P78" s="44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2.0" customHeight="1">
      <c r="A79" s="29"/>
      <c r="B79" s="42"/>
      <c r="C79" s="29"/>
      <c r="D79" s="29"/>
      <c r="E79" s="29"/>
      <c r="F79" s="53" t="s">
        <v>34</v>
      </c>
      <c r="G79" s="54">
        <f>+SUM(G80:G90)</f>
        <v>43.01</v>
      </c>
      <c r="H79" s="54"/>
      <c r="I79" s="54">
        <f>+SUM(I80:I90)</f>
        <v>27.45</v>
      </c>
      <c r="J79" s="54"/>
      <c r="K79" s="55">
        <f t="shared" si="12"/>
        <v>0.566848816</v>
      </c>
      <c r="L79" s="29"/>
      <c r="M79" s="54">
        <f>+SUM(M80:M90)</f>
        <v>60.69</v>
      </c>
      <c r="N79" s="55">
        <f t="shared" si="13"/>
        <v>-0.2913165266</v>
      </c>
      <c r="O79" s="29"/>
      <c r="P79" s="44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2.0" customHeight="1">
      <c r="A80" s="29"/>
      <c r="B80" s="42"/>
      <c r="C80" s="29"/>
      <c r="D80" s="29"/>
      <c r="E80" s="29"/>
      <c r="F80" s="60" t="s">
        <v>150</v>
      </c>
      <c r="G80" s="61">
        <v>35.66</v>
      </c>
      <c r="H80" s="62">
        <f t="shared" ref="H80:H90" si="16">+G80/G$79</f>
        <v>0.8291095094</v>
      </c>
      <c r="I80" s="61">
        <v>23.97</v>
      </c>
      <c r="J80" s="62">
        <f t="shared" ref="J80:J90" si="17">+I80/I$79</f>
        <v>0.8732240437</v>
      </c>
      <c r="K80" s="62">
        <f t="shared" si="12"/>
        <v>0.4876929495</v>
      </c>
      <c r="L80" s="29"/>
      <c r="M80" s="61">
        <v>54.62</v>
      </c>
      <c r="N80" s="62">
        <f t="shared" si="13"/>
        <v>-0.347125595</v>
      </c>
      <c r="O80" s="29"/>
      <c r="P80" s="44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2.0" customHeight="1">
      <c r="A81" s="29"/>
      <c r="B81" s="42"/>
      <c r="C81" s="29"/>
      <c r="D81" s="29"/>
      <c r="E81" s="29"/>
      <c r="F81" s="60" t="s">
        <v>151</v>
      </c>
      <c r="G81" s="61">
        <v>4.91</v>
      </c>
      <c r="H81" s="62">
        <f t="shared" si="16"/>
        <v>0.1141594978</v>
      </c>
      <c r="I81" s="61">
        <v>2.5</v>
      </c>
      <c r="J81" s="62">
        <f t="shared" si="17"/>
        <v>0.09107468124</v>
      </c>
      <c r="K81" s="62">
        <f t="shared" si="12"/>
        <v>0.964</v>
      </c>
      <c r="L81" s="29"/>
      <c r="M81" s="61">
        <v>2.53</v>
      </c>
      <c r="N81" s="62">
        <f t="shared" si="13"/>
        <v>0.9407114625</v>
      </c>
      <c r="O81" s="29"/>
      <c r="P81" s="44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2.0" customHeight="1">
      <c r="A82" s="29"/>
      <c r="B82" s="42"/>
      <c r="C82" s="29"/>
      <c r="D82" s="29"/>
      <c r="E82" s="29"/>
      <c r="F82" s="60" t="s">
        <v>69</v>
      </c>
      <c r="G82" s="61">
        <v>1.22</v>
      </c>
      <c r="H82" s="62">
        <f t="shared" si="16"/>
        <v>0.0283654964</v>
      </c>
      <c r="I82" s="61"/>
      <c r="J82" s="62">
        <f t="shared" si="17"/>
        <v>0</v>
      </c>
      <c r="K82" s="62" t="str">
        <f t="shared" si="12"/>
        <v>-</v>
      </c>
      <c r="L82" s="29"/>
      <c r="M82" s="61"/>
      <c r="N82" s="62" t="str">
        <f t="shared" si="13"/>
        <v>-</v>
      </c>
      <c r="O82" s="29"/>
      <c r="P82" s="44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2.0" customHeight="1">
      <c r="A83" s="29"/>
      <c r="B83" s="42"/>
      <c r="C83" s="29"/>
      <c r="D83" s="29"/>
      <c r="E83" s="29"/>
      <c r="F83" s="60" t="s">
        <v>152</v>
      </c>
      <c r="G83" s="61">
        <v>0.57</v>
      </c>
      <c r="H83" s="62">
        <f t="shared" si="16"/>
        <v>0.01325273192</v>
      </c>
      <c r="I83" s="61">
        <v>0.28</v>
      </c>
      <c r="J83" s="62">
        <f t="shared" si="17"/>
        <v>0.0102003643</v>
      </c>
      <c r="K83" s="62">
        <f t="shared" si="12"/>
        <v>1.035714286</v>
      </c>
      <c r="L83" s="29"/>
      <c r="M83" s="61">
        <v>0.11</v>
      </c>
      <c r="N83" s="62">
        <f t="shared" si="13"/>
        <v>4.181818182</v>
      </c>
      <c r="O83" s="29"/>
      <c r="P83" s="44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2.0" customHeight="1">
      <c r="A84" s="29"/>
      <c r="B84" s="42"/>
      <c r="C84" s="29"/>
      <c r="D84" s="29"/>
      <c r="E84" s="29"/>
      <c r="F84" s="60" t="s">
        <v>153</v>
      </c>
      <c r="G84" s="61">
        <v>0.42</v>
      </c>
      <c r="H84" s="62">
        <f t="shared" si="16"/>
        <v>0.00976517089</v>
      </c>
      <c r="I84" s="61"/>
      <c r="J84" s="62">
        <f t="shared" si="17"/>
        <v>0</v>
      </c>
      <c r="K84" s="62" t="str">
        <f t="shared" si="12"/>
        <v>-</v>
      </c>
      <c r="L84" s="29"/>
      <c r="M84" s="61"/>
      <c r="N84" s="62" t="str">
        <f t="shared" si="13"/>
        <v>-</v>
      </c>
      <c r="O84" s="29"/>
      <c r="P84" s="44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2.0" customHeight="1">
      <c r="A85" s="29"/>
      <c r="B85" s="42"/>
      <c r="C85" s="29"/>
      <c r="D85" s="29"/>
      <c r="E85" s="29"/>
      <c r="F85" s="60" t="s">
        <v>72</v>
      </c>
      <c r="G85" s="61">
        <v>0.23</v>
      </c>
      <c r="H85" s="62">
        <f t="shared" si="16"/>
        <v>0.005347593583</v>
      </c>
      <c r="I85" s="61">
        <v>0.7</v>
      </c>
      <c r="J85" s="62">
        <f t="shared" si="17"/>
        <v>0.02550091075</v>
      </c>
      <c r="K85" s="62">
        <f t="shared" si="12"/>
        <v>-0.6714285714</v>
      </c>
      <c r="L85" s="29"/>
      <c r="M85" s="61">
        <v>3.38</v>
      </c>
      <c r="N85" s="62">
        <f t="shared" si="13"/>
        <v>-0.9319526627</v>
      </c>
      <c r="O85" s="29"/>
      <c r="P85" s="44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2.0" customHeight="1">
      <c r="A86" s="29"/>
      <c r="B86" s="42"/>
      <c r="C86" s="29"/>
      <c r="D86" s="29"/>
      <c r="E86" s="29"/>
      <c r="F86" s="60"/>
      <c r="G86" s="61"/>
      <c r="H86" s="62">
        <f t="shared" si="16"/>
        <v>0</v>
      </c>
      <c r="I86" s="61"/>
      <c r="J86" s="62">
        <f t="shared" si="17"/>
        <v>0</v>
      </c>
      <c r="K86" s="62" t="str">
        <f t="shared" si="12"/>
        <v>-</v>
      </c>
      <c r="L86" s="29"/>
      <c r="M86" s="61"/>
      <c r="N86" s="62" t="str">
        <f t="shared" si="13"/>
        <v>-</v>
      </c>
      <c r="O86" s="29"/>
      <c r="P86" s="44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2.0" customHeight="1">
      <c r="A87" s="29"/>
      <c r="B87" s="42"/>
      <c r="C87" s="29"/>
      <c r="D87" s="29"/>
      <c r="E87" s="29"/>
      <c r="F87" s="60"/>
      <c r="G87" s="61"/>
      <c r="H87" s="62">
        <f t="shared" si="16"/>
        <v>0</v>
      </c>
      <c r="I87" s="61"/>
      <c r="J87" s="62">
        <f t="shared" si="17"/>
        <v>0</v>
      </c>
      <c r="K87" s="62" t="str">
        <f t="shared" si="12"/>
        <v>-</v>
      </c>
      <c r="L87" s="29"/>
      <c r="M87" s="61"/>
      <c r="N87" s="62" t="str">
        <f t="shared" si="13"/>
        <v>-</v>
      </c>
      <c r="O87" s="29"/>
      <c r="P87" s="44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2.0" customHeight="1">
      <c r="A88" s="29"/>
      <c r="B88" s="42"/>
      <c r="C88" s="29"/>
      <c r="D88" s="29"/>
      <c r="E88" s="29"/>
      <c r="F88" s="60"/>
      <c r="G88" s="61"/>
      <c r="H88" s="62">
        <f t="shared" si="16"/>
        <v>0</v>
      </c>
      <c r="I88" s="61"/>
      <c r="J88" s="62">
        <f t="shared" si="17"/>
        <v>0</v>
      </c>
      <c r="K88" s="62" t="str">
        <f t="shared" si="12"/>
        <v>-</v>
      </c>
      <c r="L88" s="29"/>
      <c r="M88" s="61"/>
      <c r="N88" s="62" t="str">
        <f t="shared" si="13"/>
        <v>-</v>
      </c>
      <c r="O88" s="29"/>
      <c r="P88" s="44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2.0" customHeight="1">
      <c r="A89" s="29"/>
      <c r="B89" s="42"/>
      <c r="C89" s="29"/>
      <c r="D89" s="29"/>
      <c r="E89" s="29"/>
      <c r="F89" s="60"/>
      <c r="G89" s="61"/>
      <c r="H89" s="62">
        <f t="shared" si="16"/>
        <v>0</v>
      </c>
      <c r="I89" s="61"/>
      <c r="J89" s="62">
        <f t="shared" si="17"/>
        <v>0</v>
      </c>
      <c r="K89" s="62" t="str">
        <f t="shared" si="12"/>
        <v>-</v>
      </c>
      <c r="L89" s="29"/>
      <c r="M89" s="61"/>
      <c r="N89" s="62" t="str">
        <f t="shared" si="13"/>
        <v>-</v>
      </c>
      <c r="O89" s="29"/>
      <c r="P89" s="44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2.0" customHeight="1">
      <c r="A90" s="29"/>
      <c r="B90" s="42"/>
      <c r="C90" s="29"/>
      <c r="D90" s="29"/>
      <c r="E90" s="29"/>
      <c r="F90" s="60" t="s">
        <v>33</v>
      </c>
      <c r="G90" s="61">
        <f>+G27-SUM(G80:G89)</f>
        <v>0</v>
      </c>
      <c r="H90" s="62">
        <f t="shared" si="16"/>
        <v>0</v>
      </c>
      <c r="I90" s="61">
        <f>+I27-SUM(I80:I89)</f>
        <v>0</v>
      </c>
      <c r="J90" s="62">
        <f t="shared" si="17"/>
        <v>0</v>
      </c>
      <c r="K90" s="62" t="str">
        <f t="shared" si="12"/>
        <v>-</v>
      </c>
      <c r="L90" s="29"/>
      <c r="M90" s="61">
        <f>+M27-SUM(M80:M89)</f>
        <v>0.05</v>
      </c>
      <c r="N90" s="62">
        <f t="shared" si="13"/>
        <v>-1</v>
      </c>
      <c r="O90" s="29"/>
      <c r="P90" s="44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2.0" customHeight="1">
      <c r="A91" s="29"/>
      <c r="B91" s="42"/>
      <c r="C91" s="29"/>
      <c r="D91" s="29"/>
      <c r="E91" s="29"/>
      <c r="F91" s="53" t="s">
        <v>37</v>
      </c>
      <c r="G91" s="54">
        <f>+G79+G67</f>
        <v>52.72</v>
      </c>
      <c r="H91" s="54"/>
      <c r="I91" s="54">
        <f>+I79+I67</f>
        <v>35.29</v>
      </c>
      <c r="J91" s="54"/>
      <c r="K91" s="55">
        <f t="shared" si="12"/>
        <v>0.4939076226</v>
      </c>
      <c r="L91" s="29"/>
      <c r="M91" s="54">
        <f>+M79+M67</f>
        <v>73.43</v>
      </c>
      <c r="N91" s="55">
        <f t="shared" si="13"/>
        <v>-0.2820373144</v>
      </c>
      <c r="O91" s="29"/>
      <c r="P91" s="44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2.0" customHeight="1">
      <c r="A92" s="29"/>
      <c r="B92" s="42"/>
      <c r="C92" s="29"/>
      <c r="D92" s="29"/>
      <c r="E92" s="29"/>
      <c r="F92" s="45"/>
      <c r="G92" s="45"/>
      <c r="H92" s="45"/>
      <c r="I92" s="45"/>
      <c r="J92" s="45"/>
      <c r="K92" s="45"/>
      <c r="L92" s="29"/>
      <c r="M92" s="29"/>
      <c r="N92" s="29"/>
      <c r="O92" s="29"/>
      <c r="P92" s="44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2.0" customHeight="1">
      <c r="A93" s="29"/>
      <c r="B93" s="42"/>
      <c r="C93" s="29"/>
      <c r="D93" s="29"/>
      <c r="E93" s="29"/>
      <c r="F93" s="45" t="s">
        <v>39</v>
      </c>
      <c r="G93" s="45"/>
      <c r="H93" s="45"/>
      <c r="I93" s="45"/>
      <c r="J93" s="45"/>
      <c r="K93" s="45"/>
      <c r="L93" s="29"/>
      <c r="M93" s="29"/>
      <c r="N93" s="29"/>
      <c r="O93" s="29"/>
      <c r="P93" s="44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2.0" customHeight="1">
      <c r="A94" s="29"/>
      <c r="B94" s="42"/>
      <c r="C94" s="29"/>
      <c r="D94" s="29"/>
      <c r="E94" s="29"/>
      <c r="F94" s="45" t="s">
        <v>40</v>
      </c>
      <c r="G94" s="45"/>
      <c r="H94" s="45"/>
      <c r="I94" s="45"/>
      <c r="J94" s="45"/>
      <c r="K94" s="45"/>
      <c r="L94" s="29"/>
      <c r="M94" s="29"/>
      <c r="N94" s="29"/>
      <c r="O94" s="29"/>
      <c r="P94" s="44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2.0" customHeight="1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44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2.0" customHeight="1">
      <c r="A96" s="29"/>
      <c r="B96" s="68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70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2.0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2.0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2.0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2.0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2.0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2.0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2.0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2.0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2.0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2.0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2.0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2.0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2.0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2.0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2.0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2.0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2.0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2.0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2.0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2.0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2.0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2.0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2.0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2.0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2.0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2.0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2.0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2.0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2.0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2.0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2.0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2.0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2.0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2.0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2.0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2.0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2.0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2.0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2.0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2.0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2.0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2.0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2.0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2.0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2.0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2.0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2.0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2.0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2.0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2.0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2.0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2.0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2.0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2.0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2.0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2.0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2.0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2.0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2.0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2.0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2.0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2.0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2.0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2.0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2.0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2.0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2.0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2.0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2.0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2.0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2.0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2.0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2.0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2.0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2.0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2.0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2.0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2.0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2.0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2.0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2.0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2.0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2.0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2.0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2.0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2.0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2.0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2.0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2.0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2.0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2.0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2.0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2.0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2.0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2.0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2.0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2.0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2.0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2.0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2.0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2.0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2.0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2.0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2.0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2.0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2.0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2.0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2.0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2.0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2.0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2.0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2.0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2.0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2.0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2.0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2.0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2.0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2.0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2.0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2.0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2.0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2.0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2.0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2.0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2.0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2.0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2.0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2.0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2.0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2.0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2.0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2.0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2.0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2.0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2.0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2.0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2.0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2.0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2.0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2.0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2.0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2.0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2.0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2.0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2.0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2.0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2.0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2.0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2.0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2.0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2.0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2.0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2.0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2.0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2.0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2.0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2.0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2.0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2.0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2.0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2.0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2.0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2.0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2.0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2.0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2.0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2.0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2.0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2.0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2.0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2.0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2.0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2.0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2.0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2.0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2.0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2.0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2.0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2.0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2.0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2.0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2.0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2.0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2.0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2.0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2.0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2.0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2.0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2.0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2.0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2.0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2.0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2.0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2.0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2.0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2.0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2.0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2.0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2.0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2.0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2.0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2.0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2.0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2.0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2.0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2.0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2.0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2.0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2.0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2.0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2.0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2.0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2.0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2.0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2.0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2.0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2.0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2.0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2.0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2.0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2.0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2.0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2.0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2.0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2.0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2.0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2.0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2.0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2.0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2.0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2.0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2.0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2.0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2.0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2.0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2.0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2.0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2.0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2.0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2.0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2.0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2.0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2.0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2.0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2.0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2.0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2.0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2.0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2.0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2.0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2.0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2.0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2.0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2.0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2.0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2.0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2.0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2.0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2.0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2.0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2.0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2.0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2.0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2.0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2.0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2.0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2.0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2.0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2.0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2.0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2.0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2.0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2.0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2.0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2.0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2.0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2.0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2.0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2.0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2.0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2.0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2.0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2.0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2.0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2.0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2.0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2.0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2.0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2.0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2.0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2.0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2.0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2.0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2.0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2.0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2.0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2.0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2.0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2.0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2.0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2.0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2.0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2.0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2.0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2.0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2.0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2.0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2.0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2.0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2.0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2.0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2.0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2.0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2.0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2.0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2.0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2.0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2.0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2.0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2.0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2.0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2.0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2.0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2.0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2.0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2.0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2.0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2.0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2.0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2.0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2.0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2.0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2.0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2.0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2.0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2.0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2.0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2.0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2.0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2.0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2.0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2.0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2.0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2.0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2.0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2.0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2.0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2.0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2.0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2.0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2.0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2.0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2.0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2.0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2.0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2.0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2.0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2.0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2.0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2.0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2.0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2.0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2.0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2.0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2.0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2.0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2.0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2.0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2.0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2.0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2.0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2.0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2.0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2.0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2.0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2.0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2.0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2.0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2.0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2.0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2.0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2.0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2.0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2.0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2.0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2.0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2.0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2.0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2.0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2.0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2.0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2.0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2.0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2.0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2.0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2.0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2.0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2.0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2.0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2.0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2.0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2.0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2.0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2.0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2.0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2.0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2.0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2.0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2.0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2.0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2.0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2.0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2.0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2.0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2.0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2.0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2.0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2.0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2.0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2.0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2.0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2.0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2.0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2.0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2.0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2.0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2.0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2.0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2.0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2.0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2.0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2.0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2.0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2.0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2.0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2.0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2.0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2.0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2.0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2.0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2.0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2.0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2.0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2.0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2.0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2.0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2.0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2.0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2.0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2.0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2.0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2.0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2.0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2.0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2.0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2.0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2.0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2.0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2.0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2.0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2.0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2.0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2.0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2.0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2.0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2.0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2.0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2.0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2.0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2.0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2.0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2.0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2.0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2.0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2.0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2.0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2.0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2.0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2.0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2.0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2.0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2.0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2.0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2.0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2.0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2.0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2.0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2.0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2.0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2.0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2.0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2.0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2.0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2.0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2.0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2.0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2.0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2.0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2.0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2.0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2.0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2.0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2.0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2.0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2.0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2.0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2.0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2.0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2.0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2.0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2.0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2.0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2.0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2.0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2.0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2.0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2.0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2.0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2.0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2.0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2.0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2.0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2.0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2.0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2.0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2.0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2.0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2.0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2.0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2.0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2.0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2.0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2.0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2.0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2.0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2.0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2.0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2.0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2.0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2.0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2.0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2.0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2.0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2.0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2.0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2.0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2.0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2.0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2.0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2.0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2.0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2.0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2.0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2.0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2.0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2.0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2.0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2.0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2.0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2.0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2.0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2.0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2.0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2.0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2.0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2.0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2.0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2.0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2.0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2.0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2.0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2.0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2.0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2.0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2.0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2.0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2.0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2.0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2.0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2.0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2.0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2.0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2.0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2.0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2.0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2.0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2.0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2.0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2.0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2.0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2.0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2.0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2.0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2.0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2.0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2.0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2.0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2.0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2.0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2.0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2.0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2.0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2.0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2.0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2.0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2.0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2.0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2.0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2.0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2.0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2.0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2.0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2.0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2.0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2.0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2.0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2.0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2.0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2.0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2.0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2.0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2.0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2.0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2.0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2.0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2.0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2.0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2.0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2.0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2.0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2.0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2.0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2.0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2.0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2.0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2.0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2.0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2.0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2.0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2.0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2.0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2.0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2.0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2.0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2.0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2.0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2.0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2.0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2.0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2.0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2.0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2.0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2.0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2.0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2.0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2.0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2.0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2.0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2.0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2.0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2.0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2.0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2.0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2.0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2.0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2.0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2.0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2.0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2.0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2.0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2.0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2.0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2.0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2.0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2.0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2.0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2.0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2.0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2.0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2.0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2.0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2.0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2.0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2.0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2.0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2.0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2.0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2.0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2.0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2.0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2.0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2.0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2.0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2.0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2.0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2.0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2.0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2.0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2.0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2.0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2.0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2.0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2.0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2.0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2.0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2.0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2.0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2.0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2.0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2.0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2.0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2.0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2.0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2.0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2.0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2.0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2.0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2.0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2.0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2.0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2.0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2.0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2.0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2.0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2.0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2.0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2.0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2.0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2.0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2.0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2.0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2.0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2.0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2.0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2.0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2.0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2.0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2.0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2.0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2.0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2.0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2.0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2.0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2.0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2.0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2.0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2.0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2.0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2.0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2.0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2.0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2.0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2.0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2.0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2.0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2.0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2.0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2.0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2.0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2.0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2.0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2.0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2.0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2.0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2.0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2.0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2.0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2.0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2.0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2.0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2.0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2.0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2.0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2.0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2.0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2.0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2.0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2.0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2.0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2.0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2.0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2.0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2.0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2.0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2.0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2.0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2.0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2.0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2.0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2.0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2.0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2.0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2.0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2.0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2.0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2.0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2.0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2.0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2.0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2.0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2.0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2.0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2.0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2.0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2.0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2.0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2.0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2.0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2.0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2.0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2.0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2.0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2.0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2.0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2.0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2.0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2.0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2.0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2.0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2.0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2.0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2.0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2.0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2.0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2.0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2.0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2.0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2.0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2.0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2.0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2.0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2.0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2.0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2.0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2.0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2.0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2.0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2.0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2.0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2.0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2.0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2.0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2.0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2.0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2.0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2.0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2.0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2.0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2.0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2.0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2.0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2.0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2.0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2.0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2.0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2.0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2.0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2.0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2.0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2.0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2.0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2.0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2.0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2.0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2.0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2.0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2.0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2.0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2.0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2.0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2.0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2.0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2.0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2.0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2.0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2.0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2.0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2.0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2.0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2.0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2.0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2.0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2.0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2.0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2.0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2.0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2.0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2.0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2.0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2.0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2.0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2.0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2.0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2.0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2.0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2.0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2.0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2.0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2.0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2.0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2.0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2.0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2.0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2.0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7">
    <mergeCell ref="B2:P3"/>
    <mergeCell ref="F11:K11"/>
    <mergeCell ref="F12:K12"/>
    <mergeCell ref="F40:K40"/>
    <mergeCell ref="F41:K41"/>
    <mergeCell ref="F63:K63"/>
    <mergeCell ref="F64:K64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4" width="12.71"/>
    <col customWidth="1" min="5" max="5" width="4.29"/>
    <col customWidth="1" min="6" max="6" width="23.86"/>
    <col customWidth="1" min="7" max="16" width="12.71"/>
    <col customWidth="1" min="17" max="26" width="8.71"/>
  </cols>
  <sheetData>
    <row r="1" ht="9.0" customHeight="1">
      <c r="A1" s="29"/>
      <c r="B1" s="29"/>
      <c r="C1" s="30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ht="12.0" customHeight="1">
      <c r="A2" s="29"/>
      <c r="B2" s="31" t="s">
        <v>154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2.0" customHeight="1">
      <c r="A3" s="29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ht="12.0" customHeight="1">
      <c r="A4" s="29"/>
      <c r="B4" s="37"/>
      <c r="C4" s="29"/>
      <c r="D4" s="29"/>
      <c r="E4" s="29"/>
      <c r="F4" s="29"/>
      <c r="G4" s="37"/>
      <c r="H4" s="29"/>
      <c r="I4" s="29"/>
      <c r="J4" s="29"/>
      <c r="K4" s="29"/>
      <c r="L4" s="37"/>
      <c r="M4" s="37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2.0" customHeight="1">
      <c r="A5" s="29"/>
      <c r="B5" s="37"/>
      <c r="C5" s="29"/>
      <c r="D5" s="29"/>
      <c r="E5" s="29"/>
      <c r="F5" s="29"/>
      <c r="G5" s="37"/>
      <c r="H5" s="29"/>
      <c r="I5" s="29"/>
      <c r="J5" s="29"/>
      <c r="K5" s="29"/>
      <c r="L5" s="37"/>
      <c r="M5" s="37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2.0" customHeight="1">
      <c r="A6" s="29"/>
      <c r="B6" s="38" t="s">
        <v>76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12.0" customHeight="1">
      <c r="A7" s="29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2.0" customHeight="1">
      <c r="A8" s="29"/>
      <c r="B8" s="42"/>
      <c r="C8" s="29"/>
      <c r="D8" s="29"/>
      <c r="E8" s="29"/>
      <c r="F8" s="29"/>
      <c r="G8" s="29"/>
      <c r="H8" s="29"/>
      <c r="I8" s="43"/>
      <c r="J8" s="43"/>
      <c r="K8" s="43"/>
      <c r="L8" s="43"/>
      <c r="M8" s="43"/>
      <c r="N8" s="43"/>
      <c r="O8" s="43"/>
      <c r="P8" s="44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2.0" customHeight="1">
      <c r="A9" s="29"/>
      <c r="B9" s="42"/>
      <c r="C9" s="29"/>
      <c r="D9" s="29"/>
      <c r="E9" s="29"/>
      <c r="F9" s="43" t="s">
        <v>11</v>
      </c>
      <c r="G9" s="43"/>
      <c r="H9" s="43"/>
      <c r="I9" s="43"/>
      <c r="J9" s="43"/>
      <c r="K9" s="43"/>
      <c r="L9" s="45"/>
      <c r="M9" s="45"/>
      <c r="N9" s="45"/>
      <c r="O9" s="45"/>
      <c r="P9" s="44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2.0" customHeight="1">
      <c r="A10" s="29"/>
      <c r="B10" s="42"/>
      <c r="C10" s="29"/>
      <c r="D10" s="29"/>
      <c r="E10" s="29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4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2.0" customHeight="1">
      <c r="A11" s="29"/>
      <c r="B11" s="42"/>
      <c r="C11" s="29"/>
      <c r="D11" s="29"/>
      <c r="E11" s="29"/>
      <c r="F11" s="46" t="s">
        <v>77</v>
      </c>
      <c r="G11" s="47"/>
      <c r="H11" s="47"/>
      <c r="I11" s="47"/>
      <c r="J11" s="47"/>
      <c r="K11" s="48"/>
      <c r="L11" s="45"/>
      <c r="M11" s="45"/>
      <c r="N11" s="45"/>
      <c r="O11" s="45"/>
      <c r="P11" s="44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2.0" customHeight="1">
      <c r="A12" s="29"/>
      <c r="B12" s="42"/>
      <c r="C12" s="29"/>
      <c r="D12" s="29"/>
      <c r="E12" s="29"/>
      <c r="F12" s="49" t="s">
        <v>14</v>
      </c>
      <c r="G12" s="47"/>
      <c r="H12" s="47"/>
      <c r="I12" s="47"/>
      <c r="J12" s="47"/>
      <c r="K12" s="48"/>
      <c r="L12" s="45"/>
      <c r="M12" s="45"/>
      <c r="N12" s="45"/>
      <c r="O12" s="45"/>
      <c r="P12" s="44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12.0" customHeight="1">
      <c r="A13" s="29"/>
      <c r="B13" s="42"/>
      <c r="C13" s="29"/>
      <c r="D13" s="29"/>
      <c r="E13" s="29"/>
      <c r="F13" s="50"/>
      <c r="G13" s="50"/>
      <c r="H13" s="50"/>
      <c r="I13" s="50"/>
      <c r="J13" s="50"/>
      <c r="K13" s="50"/>
      <c r="L13" s="45"/>
      <c r="M13" s="45"/>
      <c r="N13" s="45"/>
      <c r="O13" s="45"/>
      <c r="P13" s="44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12.0" customHeight="1">
      <c r="A14" s="29"/>
      <c r="B14" s="42"/>
      <c r="C14" s="29"/>
      <c r="D14" s="29"/>
      <c r="E14" s="29"/>
      <c r="F14" s="51" t="s">
        <v>15</v>
      </c>
      <c r="G14" s="51" t="s">
        <v>16</v>
      </c>
      <c r="H14" s="51" t="s">
        <v>17</v>
      </c>
      <c r="I14" s="51" t="s">
        <v>18</v>
      </c>
      <c r="J14" s="51" t="s">
        <v>17</v>
      </c>
      <c r="K14" s="51" t="s">
        <v>19</v>
      </c>
      <c r="L14" s="45"/>
      <c r="M14" s="51" t="s">
        <v>20</v>
      </c>
      <c r="N14" s="51" t="s">
        <v>21</v>
      </c>
      <c r="O14" s="45"/>
      <c r="P14" s="44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2.0" customHeight="1">
      <c r="A15" s="29"/>
      <c r="B15" s="42"/>
      <c r="C15" s="29"/>
      <c r="D15" s="29"/>
      <c r="E15" s="29"/>
      <c r="F15" s="53" t="s">
        <v>22</v>
      </c>
      <c r="G15" s="99">
        <f>+SUM(G16:G26)</f>
        <v>94.39</v>
      </c>
      <c r="H15" s="55">
        <f>1-H27</f>
        <v>0.7268596951</v>
      </c>
      <c r="I15" s="54">
        <f>+SUM(I16:I26)</f>
        <v>94.4</v>
      </c>
      <c r="J15" s="54"/>
      <c r="K15" s="55">
        <f t="shared" ref="K15:K25" si="1">+IFERROR(G15/I15-1, "-")</f>
        <v>-0.0001059322034</v>
      </c>
      <c r="L15" s="45"/>
      <c r="M15" s="54">
        <f>+SUM(M16:M26)</f>
        <v>71.54</v>
      </c>
      <c r="N15" s="55">
        <f t="shared" ref="N15:N32" si="2">+IFERROR(G15/M15-1, "-")</f>
        <v>0.3194017333</v>
      </c>
      <c r="O15" s="45"/>
      <c r="P15" s="44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2.0" customHeight="1">
      <c r="A16" s="29"/>
      <c r="B16" s="42"/>
      <c r="C16" s="29"/>
      <c r="D16" s="29"/>
      <c r="E16" s="29"/>
      <c r="F16" s="60" t="s">
        <v>23</v>
      </c>
      <c r="G16" s="100">
        <v>92.81</v>
      </c>
      <c r="H16" s="62">
        <f t="shared" ref="H16:H26" si="3">+G16/G$15</f>
        <v>0.9832609387</v>
      </c>
      <c r="I16" s="61">
        <v>94.2</v>
      </c>
      <c r="J16" s="62">
        <f t="shared" ref="J16:J25" si="4">+I16/I$15</f>
        <v>0.9978813559</v>
      </c>
      <c r="K16" s="62">
        <f t="shared" si="1"/>
        <v>-0.01475583864</v>
      </c>
      <c r="L16" s="45"/>
      <c r="M16" s="61">
        <v>71.05</v>
      </c>
      <c r="N16" s="62">
        <f t="shared" si="2"/>
        <v>0.3062631949</v>
      </c>
      <c r="O16" s="45"/>
      <c r="P16" s="44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2.0" customHeight="1">
      <c r="A17" s="29"/>
      <c r="B17" s="42"/>
      <c r="C17" s="29"/>
      <c r="D17" s="29"/>
      <c r="E17" s="29"/>
      <c r="F17" s="60" t="s">
        <v>24</v>
      </c>
      <c r="G17" s="100">
        <v>1.24</v>
      </c>
      <c r="H17" s="62">
        <f t="shared" si="3"/>
        <v>0.01313698485</v>
      </c>
      <c r="I17" s="61">
        <v>0.16</v>
      </c>
      <c r="J17" s="62">
        <f t="shared" si="4"/>
        <v>0.001694915254</v>
      </c>
      <c r="K17" s="62">
        <f t="shared" si="1"/>
        <v>6.75</v>
      </c>
      <c r="L17" s="45"/>
      <c r="M17" s="61">
        <v>0.04</v>
      </c>
      <c r="N17" s="62">
        <f t="shared" si="2"/>
        <v>30</v>
      </c>
      <c r="O17" s="45"/>
      <c r="P17" s="44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2.0" customHeight="1">
      <c r="A18" s="29"/>
      <c r="B18" s="42"/>
      <c r="C18" s="29"/>
      <c r="D18" s="29"/>
      <c r="E18" s="29"/>
      <c r="F18" s="60" t="s">
        <v>30</v>
      </c>
      <c r="G18" s="100">
        <v>0.17</v>
      </c>
      <c r="H18" s="62">
        <f t="shared" si="3"/>
        <v>0.001801038246</v>
      </c>
      <c r="I18" s="61"/>
      <c r="J18" s="62">
        <f t="shared" si="4"/>
        <v>0</v>
      </c>
      <c r="K18" s="62" t="str">
        <f t="shared" si="1"/>
        <v>-</v>
      </c>
      <c r="L18" s="45"/>
      <c r="M18" s="61">
        <v>0.03</v>
      </c>
      <c r="N18" s="62">
        <f t="shared" si="2"/>
        <v>4.666666667</v>
      </c>
      <c r="O18" s="45"/>
      <c r="P18" s="44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2.0" customHeight="1">
      <c r="A19" s="29"/>
      <c r="B19" s="42"/>
      <c r="C19" s="29"/>
      <c r="D19" s="29"/>
      <c r="E19" s="29"/>
      <c r="F19" s="60" t="s">
        <v>155</v>
      </c>
      <c r="G19" s="100">
        <v>0.17</v>
      </c>
      <c r="H19" s="62">
        <f t="shared" si="3"/>
        <v>0.001801038246</v>
      </c>
      <c r="I19" s="61">
        <v>0.04</v>
      </c>
      <c r="J19" s="62">
        <f t="shared" si="4"/>
        <v>0.0004237288136</v>
      </c>
      <c r="K19" s="62">
        <f t="shared" si="1"/>
        <v>3.25</v>
      </c>
      <c r="L19" s="45"/>
      <c r="M19" s="61">
        <v>0.06</v>
      </c>
      <c r="N19" s="62">
        <f t="shared" si="2"/>
        <v>1.833333333</v>
      </c>
      <c r="O19" s="45"/>
      <c r="P19" s="44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2.0" customHeight="1">
      <c r="A20" s="29"/>
      <c r="B20" s="42"/>
      <c r="C20" s="29"/>
      <c r="D20" s="29"/>
      <c r="E20" s="29"/>
      <c r="F20" s="60"/>
      <c r="G20" s="61"/>
      <c r="H20" s="62">
        <f t="shared" si="3"/>
        <v>0</v>
      </c>
      <c r="I20" s="61"/>
      <c r="J20" s="62">
        <f t="shared" si="4"/>
        <v>0</v>
      </c>
      <c r="K20" s="62" t="str">
        <f t="shared" si="1"/>
        <v>-</v>
      </c>
      <c r="L20" s="29"/>
      <c r="M20" s="61"/>
      <c r="N20" s="62" t="str">
        <f t="shared" si="2"/>
        <v>-</v>
      </c>
      <c r="O20" s="29"/>
      <c r="P20" s="44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2.0" customHeight="1">
      <c r="A21" s="29"/>
      <c r="B21" s="42"/>
      <c r="C21" s="29"/>
      <c r="D21" s="29"/>
      <c r="E21" s="29"/>
      <c r="F21" s="60"/>
      <c r="G21" s="61"/>
      <c r="H21" s="62">
        <f t="shared" si="3"/>
        <v>0</v>
      </c>
      <c r="I21" s="61"/>
      <c r="J21" s="62">
        <f t="shared" si="4"/>
        <v>0</v>
      </c>
      <c r="K21" s="62" t="str">
        <f t="shared" si="1"/>
        <v>-</v>
      </c>
      <c r="L21" s="29"/>
      <c r="M21" s="61"/>
      <c r="N21" s="62" t="str">
        <f t="shared" si="2"/>
        <v>-</v>
      </c>
      <c r="O21" s="29"/>
      <c r="P21" s="44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2.0" customHeight="1">
      <c r="A22" s="29"/>
      <c r="B22" s="42"/>
      <c r="C22" s="29"/>
      <c r="D22" s="29"/>
      <c r="E22" s="29"/>
      <c r="F22" s="60"/>
      <c r="G22" s="61"/>
      <c r="H22" s="62">
        <f t="shared" si="3"/>
        <v>0</v>
      </c>
      <c r="I22" s="61"/>
      <c r="J22" s="62">
        <f t="shared" si="4"/>
        <v>0</v>
      </c>
      <c r="K22" s="62" t="str">
        <f t="shared" si="1"/>
        <v>-</v>
      </c>
      <c r="L22" s="29"/>
      <c r="M22" s="61"/>
      <c r="N22" s="62" t="str">
        <f t="shared" si="2"/>
        <v>-</v>
      </c>
      <c r="O22" s="29"/>
      <c r="P22" s="44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2.0" customHeight="1">
      <c r="A23" s="29"/>
      <c r="B23" s="42"/>
      <c r="C23" s="29"/>
      <c r="D23" s="29"/>
      <c r="E23" s="29"/>
      <c r="F23" s="60"/>
      <c r="G23" s="61"/>
      <c r="H23" s="62">
        <f t="shared" si="3"/>
        <v>0</v>
      </c>
      <c r="I23" s="61"/>
      <c r="J23" s="62">
        <f t="shared" si="4"/>
        <v>0</v>
      </c>
      <c r="K23" s="62" t="str">
        <f t="shared" si="1"/>
        <v>-</v>
      </c>
      <c r="L23" s="29"/>
      <c r="M23" s="61"/>
      <c r="N23" s="62" t="str">
        <f t="shared" si="2"/>
        <v>-</v>
      </c>
      <c r="O23" s="29"/>
      <c r="P23" s="44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2.0" customHeight="1">
      <c r="A24" s="29"/>
      <c r="B24" s="42"/>
      <c r="C24" s="29"/>
      <c r="D24" s="29"/>
      <c r="E24" s="29"/>
      <c r="F24" s="60"/>
      <c r="G24" s="61"/>
      <c r="H24" s="62">
        <f t="shared" si="3"/>
        <v>0</v>
      </c>
      <c r="I24" s="61"/>
      <c r="J24" s="62">
        <f t="shared" si="4"/>
        <v>0</v>
      </c>
      <c r="K24" s="62" t="str">
        <f t="shared" si="1"/>
        <v>-</v>
      </c>
      <c r="L24" s="29"/>
      <c r="M24" s="61"/>
      <c r="N24" s="62" t="str">
        <f t="shared" si="2"/>
        <v>-</v>
      </c>
      <c r="O24" s="29"/>
      <c r="P24" s="44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2.0" customHeight="1">
      <c r="A25" s="29"/>
      <c r="B25" s="42"/>
      <c r="C25" s="29"/>
      <c r="D25" s="29"/>
      <c r="E25" s="29"/>
      <c r="F25" s="60" t="s">
        <v>33</v>
      </c>
      <c r="G25" s="61"/>
      <c r="H25" s="62">
        <f t="shared" si="3"/>
        <v>0</v>
      </c>
      <c r="I25" s="61"/>
      <c r="J25" s="62">
        <f t="shared" si="4"/>
        <v>0</v>
      </c>
      <c r="K25" s="62" t="str">
        <f t="shared" si="1"/>
        <v>-</v>
      </c>
      <c r="L25" s="29"/>
      <c r="M25" s="61"/>
      <c r="N25" s="62" t="str">
        <f t="shared" si="2"/>
        <v>-</v>
      </c>
      <c r="O25" s="29"/>
      <c r="P25" s="44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2.0" customHeight="1">
      <c r="A26" s="29"/>
      <c r="B26" s="42"/>
      <c r="C26" s="29"/>
      <c r="D26" s="29"/>
      <c r="E26" s="29"/>
      <c r="F26" s="60"/>
      <c r="G26" s="61"/>
      <c r="H26" s="61">
        <f t="shared" si="3"/>
        <v>0</v>
      </c>
      <c r="I26" s="61"/>
      <c r="J26" s="61"/>
      <c r="K26" s="61" t="str">
        <f>+G26/I26-1</f>
        <v>#DIV/0!</v>
      </c>
      <c r="L26" s="29"/>
      <c r="M26" s="61">
        <v>0.36</v>
      </c>
      <c r="N26" s="61">
        <f t="shared" si="2"/>
        <v>-1</v>
      </c>
      <c r="O26" s="29"/>
      <c r="P26" s="44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2.0" customHeight="1">
      <c r="A27" s="29"/>
      <c r="B27" s="42"/>
      <c r="C27" s="29"/>
      <c r="D27" s="29"/>
      <c r="E27" s="29"/>
      <c r="F27" s="53" t="s">
        <v>34</v>
      </c>
      <c r="G27" s="54">
        <f>+SUM(G28:G31)</f>
        <v>35.47</v>
      </c>
      <c r="H27" s="55">
        <f>+G27/G32</f>
        <v>0.2731403049</v>
      </c>
      <c r="I27" s="54">
        <f>+SUM(I28:I31)</f>
        <v>26.71</v>
      </c>
      <c r="J27" s="54"/>
      <c r="K27" s="55">
        <f t="shared" ref="K27:K32" si="5">+IFERROR(G27/I27-1, "-")</f>
        <v>0.3279670535</v>
      </c>
      <c r="L27" s="29"/>
      <c r="M27" s="54">
        <f>+SUM(M28:M31)</f>
        <v>22.6</v>
      </c>
      <c r="N27" s="55">
        <f t="shared" si="2"/>
        <v>0.5694690265</v>
      </c>
      <c r="O27" s="29"/>
      <c r="P27" s="44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2.0" customHeight="1">
      <c r="A28" s="29"/>
      <c r="B28" s="42"/>
      <c r="C28" s="29"/>
      <c r="D28" s="29"/>
      <c r="E28" s="29"/>
      <c r="F28" s="60" t="s">
        <v>156</v>
      </c>
      <c r="G28" s="61">
        <v>35.47</v>
      </c>
      <c r="H28" s="62">
        <f t="shared" ref="H28:H31" si="6">+G28/G$27</f>
        <v>1</v>
      </c>
      <c r="I28" s="61">
        <v>26.71</v>
      </c>
      <c r="J28" s="62">
        <f t="shared" ref="J28:J31" si="7">+I28/I$27</f>
        <v>1</v>
      </c>
      <c r="K28" s="62">
        <f t="shared" si="5"/>
        <v>0.3279670535</v>
      </c>
      <c r="L28" s="29"/>
      <c r="M28" s="61">
        <v>22.6</v>
      </c>
      <c r="N28" s="62">
        <f t="shared" si="2"/>
        <v>0.5694690265</v>
      </c>
      <c r="O28" s="29"/>
      <c r="P28" s="44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2.0" customHeight="1">
      <c r="A29" s="29"/>
      <c r="B29" s="42"/>
      <c r="C29" s="29"/>
      <c r="D29" s="29"/>
      <c r="E29" s="29"/>
      <c r="F29" s="60"/>
      <c r="G29" s="61"/>
      <c r="H29" s="62">
        <f t="shared" si="6"/>
        <v>0</v>
      </c>
      <c r="I29" s="61"/>
      <c r="J29" s="62">
        <f t="shared" si="7"/>
        <v>0</v>
      </c>
      <c r="K29" s="62" t="str">
        <f t="shared" si="5"/>
        <v>-</v>
      </c>
      <c r="L29" s="29"/>
      <c r="M29" s="61"/>
      <c r="N29" s="62" t="str">
        <f t="shared" si="2"/>
        <v>-</v>
      </c>
      <c r="O29" s="29"/>
      <c r="P29" s="44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2.0" customHeight="1">
      <c r="A30" s="29"/>
      <c r="B30" s="42"/>
      <c r="C30" s="29"/>
      <c r="D30" s="29"/>
      <c r="E30" s="29"/>
      <c r="F30" s="53"/>
      <c r="G30" s="61"/>
      <c r="H30" s="62">
        <f t="shared" si="6"/>
        <v>0</v>
      </c>
      <c r="I30" s="61"/>
      <c r="J30" s="62">
        <f t="shared" si="7"/>
        <v>0</v>
      </c>
      <c r="K30" s="62" t="str">
        <f t="shared" si="5"/>
        <v>-</v>
      </c>
      <c r="L30" s="29"/>
      <c r="M30" s="61"/>
      <c r="N30" s="62" t="str">
        <f t="shared" si="2"/>
        <v>-</v>
      </c>
      <c r="O30" s="29"/>
      <c r="P30" s="44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2.0" customHeight="1">
      <c r="A31" s="29"/>
      <c r="B31" s="42"/>
      <c r="C31" s="29"/>
      <c r="D31" s="29"/>
      <c r="E31" s="29"/>
      <c r="F31" s="53"/>
      <c r="G31" s="61"/>
      <c r="H31" s="62">
        <f t="shared" si="6"/>
        <v>0</v>
      </c>
      <c r="I31" s="61"/>
      <c r="J31" s="62">
        <f t="shared" si="7"/>
        <v>0</v>
      </c>
      <c r="K31" s="62" t="str">
        <f t="shared" si="5"/>
        <v>-</v>
      </c>
      <c r="L31" s="29"/>
      <c r="M31" s="61"/>
      <c r="N31" s="62" t="str">
        <f t="shared" si="2"/>
        <v>-</v>
      </c>
      <c r="O31" s="29"/>
      <c r="P31" s="44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2.0" customHeight="1">
      <c r="A32" s="29"/>
      <c r="B32" s="42"/>
      <c r="C32" s="29"/>
      <c r="D32" s="29"/>
      <c r="E32" s="29"/>
      <c r="F32" s="53" t="s">
        <v>37</v>
      </c>
      <c r="G32" s="54">
        <f>+G27+G15</f>
        <v>129.86</v>
      </c>
      <c r="H32" s="54"/>
      <c r="I32" s="54">
        <f>+I27+I15</f>
        <v>121.11</v>
      </c>
      <c r="J32" s="54"/>
      <c r="K32" s="55">
        <f t="shared" si="5"/>
        <v>0.07224836925</v>
      </c>
      <c r="L32" s="29"/>
      <c r="M32" s="54">
        <f>+M27+M15</f>
        <v>94.14</v>
      </c>
      <c r="N32" s="55">
        <f t="shared" si="2"/>
        <v>0.3794348842</v>
      </c>
      <c r="O32" s="29"/>
      <c r="P32" s="44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2.0" customHeight="1">
      <c r="A33" s="29"/>
      <c r="B33" s="42"/>
      <c r="C33" s="29"/>
      <c r="D33" s="29"/>
      <c r="E33" s="29"/>
      <c r="F33" s="45"/>
      <c r="G33" s="67">
        <f>+G32/G34</f>
        <v>0.4210628709</v>
      </c>
      <c r="H33" s="45"/>
      <c r="I33" s="45"/>
      <c r="J33" s="45"/>
      <c r="K33" s="45"/>
      <c r="L33" s="29"/>
      <c r="M33" s="29"/>
      <c r="N33" s="29"/>
      <c r="O33" s="29"/>
      <c r="P33" s="44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0" customHeight="1">
      <c r="A34" s="29"/>
      <c r="B34" s="42"/>
      <c r="C34" s="29"/>
      <c r="D34" s="29"/>
      <c r="E34" s="29"/>
      <c r="F34" s="45" t="s">
        <v>39</v>
      </c>
      <c r="G34" s="72">
        <f>+'Macro Región Oriente'!D32</f>
        <v>308.41</v>
      </c>
      <c r="H34" s="45"/>
      <c r="I34" s="45"/>
      <c r="J34" s="45"/>
      <c r="K34" s="45"/>
      <c r="L34" s="29"/>
      <c r="M34" s="29"/>
      <c r="N34" s="29"/>
      <c r="O34" s="29"/>
      <c r="P34" s="44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0" customHeight="1">
      <c r="A35" s="29"/>
      <c r="B35" s="42"/>
      <c r="C35" s="29"/>
      <c r="D35" s="29"/>
      <c r="E35" s="29"/>
      <c r="F35" s="45" t="s">
        <v>40</v>
      </c>
      <c r="G35" s="45"/>
      <c r="H35" s="45"/>
      <c r="I35" s="45"/>
      <c r="J35" s="45"/>
      <c r="K35" s="45"/>
      <c r="L35" s="29"/>
      <c r="M35" s="29"/>
      <c r="N35" s="29"/>
      <c r="O35" s="29"/>
      <c r="P35" s="44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2.0" customHeight="1">
      <c r="A36" s="29"/>
      <c r="B36" s="42"/>
      <c r="C36" s="29"/>
      <c r="D36" s="29"/>
      <c r="E36" s="29"/>
      <c r="F36" s="45"/>
      <c r="G36" s="45"/>
      <c r="H36" s="45"/>
      <c r="I36" s="45"/>
      <c r="J36" s="45"/>
      <c r="K36" s="45"/>
      <c r="L36" s="29"/>
      <c r="M36" s="29"/>
      <c r="N36" s="29"/>
      <c r="O36" s="29"/>
      <c r="P36" s="44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2.0" customHeight="1">
      <c r="A37" s="29"/>
      <c r="B37" s="42"/>
      <c r="C37" s="29"/>
      <c r="D37" s="29"/>
      <c r="E37" s="29"/>
      <c r="F37" s="45"/>
      <c r="G37" s="45"/>
      <c r="H37" s="45"/>
      <c r="I37" s="45"/>
      <c r="J37" s="45"/>
      <c r="K37" s="45"/>
      <c r="L37" s="29"/>
      <c r="M37" s="29"/>
      <c r="N37" s="29"/>
      <c r="O37" s="29"/>
      <c r="P37" s="44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2.0" customHeight="1">
      <c r="A38" s="29"/>
      <c r="B38" s="42"/>
      <c r="C38" s="29"/>
      <c r="D38" s="29"/>
      <c r="E38" s="29"/>
      <c r="F38" s="43" t="s">
        <v>41</v>
      </c>
      <c r="G38" s="43"/>
      <c r="H38" s="43"/>
      <c r="I38" s="43"/>
      <c r="J38" s="43"/>
      <c r="K38" s="43"/>
      <c r="L38" s="29"/>
      <c r="M38" s="29"/>
      <c r="N38" s="29"/>
      <c r="O38" s="29"/>
      <c r="P38" s="44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2.0" customHeight="1">
      <c r="A39" s="29"/>
      <c r="B39" s="42"/>
      <c r="C39" s="29"/>
      <c r="D39" s="29"/>
      <c r="E39" s="29"/>
      <c r="F39" s="45"/>
      <c r="G39" s="45"/>
      <c r="H39" s="45"/>
      <c r="I39" s="45"/>
      <c r="J39" s="45"/>
      <c r="K39" s="45"/>
      <c r="L39" s="29"/>
      <c r="M39" s="29"/>
      <c r="N39" s="29"/>
      <c r="O39" s="29"/>
      <c r="P39" s="44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0" customHeight="1">
      <c r="A40" s="29"/>
      <c r="B40" s="42"/>
      <c r="C40" s="29"/>
      <c r="D40" s="29"/>
      <c r="E40" s="29"/>
      <c r="F40" s="46" t="s">
        <v>42</v>
      </c>
      <c r="G40" s="47"/>
      <c r="H40" s="47"/>
      <c r="I40" s="47"/>
      <c r="J40" s="47"/>
      <c r="K40" s="48"/>
      <c r="L40" s="29"/>
      <c r="M40" s="29"/>
      <c r="N40" s="29"/>
      <c r="O40" s="29"/>
      <c r="P40" s="44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0" customHeight="1">
      <c r="A41" s="29"/>
      <c r="B41" s="42"/>
      <c r="C41" s="29"/>
      <c r="D41" s="29"/>
      <c r="E41" s="29"/>
      <c r="F41" s="49" t="s">
        <v>14</v>
      </c>
      <c r="G41" s="47"/>
      <c r="H41" s="47"/>
      <c r="I41" s="47"/>
      <c r="J41" s="47"/>
      <c r="K41" s="48"/>
      <c r="L41" s="29"/>
      <c r="M41" s="29"/>
      <c r="N41" s="29"/>
      <c r="O41" s="29"/>
      <c r="P41" s="44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0" customHeight="1">
      <c r="A42" s="29"/>
      <c r="B42" s="42"/>
      <c r="C42" s="29"/>
      <c r="D42" s="29"/>
      <c r="E42" s="29"/>
      <c r="F42" s="50"/>
      <c r="G42" s="50"/>
      <c r="H42" s="50"/>
      <c r="I42" s="50"/>
      <c r="J42" s="50"/>
      <c r="K42" s="50"/>
      <c r="L42" s="29"/>
      <c r="M42" s="29"/>
      <c r="N42" s="29"/>
      <c r="O42" s="29"/>
      <c r="P42" s="44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0" customHeight="1">
      <c r="A43" s="29"/>
      <c r="B43" s="42"/>
      <c r="C43" s="29"/>
      <c r="D43" s="29"/>
      <c r="E43" s="29"/>
      <c r="F43" s="51" t="s">
        <v>43</v>
      </c>
      <c r="G43" s="51" t="s">
        <v>16</v>
      </c>
      <c r="H43" s="51" t="s">
        <v>17</v>
      </c>
      <c r="I43" s="51" t="s">
        <v>18</v>
      </c>
      <c r="J43" s="51" t="s">
        <v>17</v>
      </c>
      <c r="K43" s="51" t="s">
        <v>19</v>
      </c>
      <c r="L43" s="29"/>
      <c r="M43" s="51" t="s">
        <v>20</v>
      </c>
      <c r="N43" s="51" t="s">
        <v>21</v>
      </c>
      <c r="O43" s="29"/>
      <c r="P43" s="44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0" customHeight="1">
      <c r="A44" s="29"/>
      <c r="B44" s="42"/>
      <c r="C44" s="29"/>
      <c r="D44" s="29"/>
      <c r="E44" s="29"/>
      <c r="F44" s="60" t="s">
        <v>44</v>
      </c>
      <c r="G44" s="61">
        <v>26.48</v>
      </c>
      <c r="H44" s="62">
        <f t="shared" ref="H44:H54" si="8">+G44/G$55</f>
        <v>0.2039119051</v>
      </c>
      <c r="I44" s="61">
        <v>14.77</v>
      </c>
      <c r="J44" s="62">
        <f t="shared" ref="J44:J54" si="9">+I44/I$55</f>
        <v>0.1219552473</v>
      </c>
      <c r="K44" s="62">
        <f t="shared" ref="K44:K55" si="10">+IFERROR(G44/I44-1, "-")</f>
        <v>0.7928232905</v>
      </c>
      <c r="L44" s="29"/>
      <c r="M44" s="61">
        <v>9.63</v>
      </c>
      <c r="N44" s="62">
        <f t="shared" ref="N44:N55" si="11">+IFERROR(G44/M44-1, "-")</f>
        <v>1.749740395</v>
      </c>
      <c r="O44" s="29"/>
      <c r="P44" s="44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0" customHeight="1">
      <c r="A45" s="29"/>
      <c r="B45" s="42"/>
      <c r="C45" s="29"/>
      <c r="D45" s="29"/>
      <c r="E45" s="29"/>
      <c r="F45" s="60" t="s">
        <v>46</v>
      </c>
      <c r="G45" s="61">
        <v>15.79</v>
      </c>
      <c r="H45" s="62">
        <f t="shared" si="8"/>
        <v>0.1215924842</v>
      </c>
      <c r="I45" s="61">
        <v>10.15</v>
      </c>
      <c r="J45" s="62">
        <f t="shared" si="9"/>
        <v>0.08380810833</v>
      </c>
      <c r="K45" s="62">
        <f t="shared" si="10"/>
        <v>0.5556650246</v>
      </c>
      <c r="L45" s="29"/>
      <c r="M45" s="61">
        <v>11.65</v>
      </c>
      <c r="N45" s="62">
        <f t="shared" si="11"/>
        <v>0.3553648069</v>
      </c>
      <c r="O45" s="29"/>
      <c r="P45" s="44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0" customHeight="1">
      <c r="A46" s="29"/>
      <c r="B46" s="42"/>
      <c r="C46" s="29"/>
      <c r="D46" s="29"/>
      <c r="E46" s="29"/>
      <c r="F46" s="60" t="s">
        <v>45</v>
      </c>
      <c r="G46" s="61">
        <v>15.43</v>
      </c>
      <c r="H46" s="62">
        <f t="shared" si="8"/>
        <v>0.118820268</v>
      </c>
      <c r="I46" s="61">
        <v>11.79</v>
      </c>
      <c r="J46" s="62">
        <f t="shared" si="9"/>
        <v>0.09734951697</v>
      </c>
      <c r="K46" s="62">
        <f t="shared" si="10"/>
        <v>0.3087362171</v>
      </c>
      <c r="L46" s="29"/>
      <c r="M46" s="61">
        <v>8.77</v>
      </c>
      <c r="N46" s="62">
        <f t="shared" si="11"/>
        <v>0.7594070696</v>
      </c>
      <c r="O46" s="29"/>
      <c r="P46" s="44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0" customHeight="1">
      <c r="A47" s="29"/>
      <c r="B47" s="42"/>
      <c r="C47" s="29"/>
      <c r="D47" s="29"/>
      <c r="E47" s="29"/>
      <c r="F47" s="60" t="s">
        <v>49</v>
      </c>
      <c r="G47" s="61">
        <v>9.71</v>
      </c>
      <c r="H47" s="62">
        <f t="shared" si="8"/>
        <v>0.07477283228</v>
      </c>
      <c r="I47" s="61">
        <v>8.28</v>
      </c>
      <c r="J47" s="62">
        <f t="shared" si="9"/>
        <v>0.0683675997</v>
      </c>
      <c r="K47" s="62">
        <f t="shared" si="10"/>
        <v>0.172705314</v>
      </c>
      <c r="L47" s="29"/>
      <c r="M47" s="61">
        <v>5.52</v>
      </c>
      <c r="N47" s="62">
        <f t="shared" si="11"/>
        <v>0.759057971</v>
      </c>
      <c r="O47" s="29"/>
      <c r="P47" s="44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0" customHeight="1">
      <c r="A48" s="29"/>
      <c r="B48" s="42"/>
      <c r="C48" s="29"/>
      <c r="D48" s="29"/>
      <c r="E48" s="29"/>
      <c r="F48" s="60" t="s">
        <v>50</v>
      </c>
      <c r="G48" s="61">
        <v>9.23</v>
      </c>
      <c r="H48" s="62">
        <f t="shared" si="8"/>
        <v>0.07107654397</v>
      </c>
      <c r="I48" s="61">
        <v>4.8</v>
      </c>
      <c r="J48" s="62">
        <f t="shared" si="9"/>
        <v>0.03963339113</v>
      </c>
      <c r="K48" s="62">
        <f t="shared" si="10"/>
        <v>0.9229166667</v>
      </c>
      <c r="L48" s="29"/>
      <c r="M48" s="61">
        <v>3.67</v>
      </c>
      <c r="N48" s="62">
        <f t="shared" si="11"/>
        <v>1.514986376</v>
      </c>
      <c r="O48" s="29"/>
      <c r="P48" s="44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2.0" customHeight="1">
      <c r="A49" s="29"/>
      <c r="B49" s="42"/>
      <c r="C49" s="29"/>
      <c r="D49" s="29"/>
      <c r="E49" s="29"/>
      <c r="F49" s="60" t="s">
        <v>157</v>
      </c>
      <c r="G49" s="61">
        <v>8.23</v>
      </c>
      <c r="H49" s="62">
        <f t="shared" si="8"/>
        <v>0.06337594332</v>
      </c>
      <c r="I49" s="61">
        <v>2.0</v>
      </c>
      <c r="J49" s="62">
        <f t="shared" si="9"/>
        <v>0.01651391297</v>
      </c>
      <c r="K49" s="62">
        <f t="shared" si="10"/>
        <v>3.115</v>
      </c>
      <c r="L49" s="29"/>
      <c r="M49" s="61">
        <v>2.06</v>
      </c>
      <c r="N49" s="62">
        <f t="shared" si="11"/>
        <v>2.995145631</v>
      </c>
      <c r="O49" s="29"/>
      <c r="P49" s="44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2.0" customHeight="1">
      <c r="A50" s="29"/>
      <c r="B50" s="42"/>
      <c r="C50" s="29"/>
      <c r="D50" s="29"/>
      <c r="E50" s="29"/>
      <c r="F50" s="60" t="s">
        <v>82</v>
      </c>
      <c r="G50" s="61">
        <v>7.67</v>
      </c>
      <c r="H50" s="62">
        <f t="shared" si="8"/>
        <v>0.05906360696</v>
      </c>
      <c r="I50" s="61">
        <v>6.13</v>
      </c>
      <c r="J50" s="62">
        <f t="shared" si="9"/>
        <v>0.05061514326</v>
      </c>
      <c r="K50" s="62">
        <f t="shared" si="10"/>
        <v>0.251223491</v>
      </c>
      <c r="L50" s="29"/>
      <c r="M50" s="61">
        <v>8.78</v>
      </c>
      <c r="N50" s="62">
        <f t="shared" si="11"/>
        <v>-0.1264236902</v>
      </c>
      <c r="O50" s="29"/>
      <c r="P50" s="44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2.0" customHeight="1">
      <c r="A51" s="29"/>
      <c r="B51" s="42"/>
      <c r="C51" s="29"/>
      <c r="D51" s="29"/>
      <c r="E51" s="29"/>
      <c r="F51" s="60" t="s">
        <v>48</v>
      </c>
      <c r="G51" s="61">
        <v>6.08</v>
      </c>
      <c r="H51" s="62">
        <f t="shared" si="8"/>
        <v>0.04681965193</v>
      </c>
      <c r="I51" s="61">
        <v>40.61</v>
      </c>
      <c r="J51" s="62">
        <f t="shared" si="9"/>
        <v>0.3353150029</v>
      </c>
      <c r="K51" s="62">
        <f t="shared" si="10"/>
        <v>-0.8502831815</v>
      </c>
      <c r="L51" s="29"/>
      <c r="M51" s="61">
        <v>27.15</v>
      </c>
      <c r="N51" s="62">
        <f t="shared" si="11"/>
        <v>-0.7760589319</v>
      </c>
      <c r="O51" s="29"/>
      <c r="P51" s="44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2.0" customHeight="1">
      <c r="A52" s="29"/>
      <c r="B52" s="42"/>
      <c r="C52" s="29"/>
      <c r="D52" s="29"/>
      <c r="E52" s="29"/>
      <c r="F52" s="60" t="s">
        <v>158</v>
      </c>
      <c r="G52" s="61">
        <v>4.87</v>
      </c>
      <c r="H52" s="62">
        <f t="shared" si="8"/>
        <v>0.03750192515</v>
      </c>
      <c r="I52" s="61">
        <v>3.49</v>
      </c>
      <c r="J52" s="62">
        <f t="shared" si="9"/>
        <v>0.02881677814</v>
      </c>
      <c r="K52" s="62">
        <f t="shared" si="10"/>
        <v>0.3954154728</v>
      </c>
      <c r="L52" s="29"/>
      <c r="M52" s="61">
        <v>0.52</v>
      </c>
      <c r="N52" s="62">
        <f t="shared" si="11"/>
        <v>8.365384615</v>
      </c>
      <c r="O52" s="29"/>
      <c r="P52" s="44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2.0" customHeight="1">
      <c r="A53" s="29"/>
      <c r="B53" s="42"/>
      <c r="C53" s="29"/>
      <c r="D53" s="29"/>
      <c r="E53" s="29"/>
      <c r="F53" s="60" t="s">
        <v>51</v>
      </c>
      <c r="G53" s="61">
        <v>4.09</v>
      </c>
      <c r="H53" s="62">
        <f t="shared" si="8"/>
        <v>0.03149545665</v>
      </c>
      <c r="I53" s="61">
        <v>4.07</v>
      </c>
      <c r="J53" s="62">
        <f t="shared" si="9"/>
        <v>0.0336058129</v>
      </c>
      <c r="K53" s="62">
        <f t="shared" si="10"/>
        <v>0.004914004914</v>
      </c>
      <c r="L53" s="29"/>
      <c r="M53" s="61">
        <v>2.68</v>
      </c>
      <c r="N53" s="62">
        <f t="shared" si="11"/>
        <v>0.526119403</v>
      </c>
      <c r="O53" s="29"/>
      <c r="P53" s="44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2.0" customHeight="1">
      <c r="A54" s="29"/>
      <c r="B54" s="42"/>
      <c r="C54" s="29"/>
      <c r="D54" s="29"/>
      <c r="E54" s="29"/>
      <c r="F54" s="53" t="s">
        <v>33</v>
      </c>
      <c r="G54" s="61">
        <f>+G32-SUM(G44:G53)</f>
        <v>22.28</v>
      </c>
      <c r="H54" s="62">
        <f t="shared" si="8"/>
        <v>0.1715693824</v>
      </c>
      <c r="I54" s="61">
        <f>+I32-SUM(I44:I53)</f>
        <v>15.02</v>
      </c>
      <c r="J54" s="62">
        <f t="shared" si="9"/>
        <v>0.1240194864</v>
      </c>
      <c r="K54" s="62">
        <f t="shared" si="10"/>
        <v>0.483355526</v>
      </c>
      <c r="L54" s="29"/>
      <c r="M54" s="61">
        <f>+M32-SUM(M44:M53)</f>
        <v>13.71</v>
      </c>
      <c r="N54" s="55">
        <f t="shared" si="11"/>
        <v>0.6250911743</v>
      </c>
      <c r="O54" s="29"/>
      <c r="P54" s="44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2.0" customHeight="1">
      <c r="A55" s="29"/>
      <c r="B55" s="42"/>
      <c r="C55" s="29"/>
      <c r="D55" s="29"/>
      <c r="E55" s="29"/>
      <c r="F55" s="53" t="s">
        <v>37</v>
      </c>
      <c r="G55" s="54">
        <f>+SUM(G44:G54)</f>
        <v>129.86</v>
      </c>
      <c r="H55" s="54"/>
      <c r="I55" s="54">
        <f>+SUM(I44:I54)</f>
        <v>121.11</v>
      </c>
      <c r="J55" s="54"/>
      <c r="K55" s="55">
        <f t="shared" si="10"/>
        <v>0.07224836925</v>
      </c>
      <c r="L55" s="29"/>
      <c r="M55" s="54">
        <f>+SUM(M44:M54)</f>
        <v>94.14</v>
      </c>
      <c r="N55" s="55">
        <f t="shared" si="11"/>
        <v>0.3794348842</v>
      </c>
      <c r="O55" s="29"/>
      <c r="P55" s="44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2.0" customHeight="1">
      <c r="A56" s="29"/>
      <c r="B56" s="42"/>
      <c r="C56" s="29"/>
      <c r="D56" s="29"/>
      <c r="E56" s="29"/>
      <c r="F56" s="45"/>
      <c r="G56" s="45"/>
      <c r="H56" s="45"/>
      <c r="I56" s="45"/>
      <c r="J56" s="45"/>
      <c r="K56" s="45"/>
      <c r="L56" s="29"/>
      <c r="M56" s="29"/>
      <c r="N56" s="29"/>
      <c r="O56" s="29"/>
      <c r="P56" s="44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2.0" customHeight="1">
      <c r="A57" s="29"/>
      <c r="B57" s="42"/>
      <c r="C57" s="29"/>
      <c r="D57" s="29"/>
      <c r="E57" s="29"/>
      <c r="F57" s="45" t="s">
        <v>39</v>
      </c>
      <c r="G57" s="45"/>
      <c r="H57" s="45"/>
      <c r="I57" s="45"/>
      <c r="J57" s="45"/>
      <c r="K57" s="45"/>
      <c r="L57" s="29"/>
      <c r="M57" s="29"/>
      <c r="N57" s="29"/>
      <c r="O57" s="29"/>
      <c r="P57" s="44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2.0" customHeight="1">
      <c r="A58" s="29"/>
      <c r="B58" s="42"/>
      <c r="C58" s="29"/>
      <c r="D58" s="29"/>
      <c r="E58" s="29"/>
      <c r="F58" s="45" t="s">
        <v>40</v>
      </c>
      <c r="G58" s="45"/>
      <c r="H58" s="45"/>
      <c r="I58" s="45"/>
      <c r="J58" s="45"/>
      <c r="K58" s="45"/>
      <c r="L58" s="29"/>
      <c r="M58" s="29"/>
      <c r="N58" s="29"/>
      <c r="O58" s="29"/>
      <c r="P58" s="44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2.0" customHeight="1">
      <c r="A59" s="29"/>
      <c r="B59" s="42"/>
      <c r="C59" s="29"/>
      <c r="D59" s="29"/>
      <c r="E59" s="29"/>
      <c r="F59" s="45"/>
      <c r="G59" s="45"/>
      <c r="H59" s="45"/>
      <c r="I59" s="45"/>
      <c r="J59" s="45"/>
      <c r="K59" s="45"/>
      <c r="L59" s="29"/>
      <c r="M59" s="29"/>
      <c r="N59" s="29"/>
      <c r="O59" s="29"/>
      <c r="P59" s="44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2.0" customHeight="1">
      <c r="A60" s="29"/>
      <c r="B60" s="42"/>
      <c r="C60" s="29"/>
      <c r="D60" s="29"/>
      <c r="E60" s="29"/>
      <c r="F60" s="45"/>
      <c r="G60" s="45"/>
      <c r="H60" s="45"/>
      <c r="I60" s="45"/>
      <c r="J60" s="45"/>
      <c r="K60" s="45"/>
      <c r="L60" s="29"/>
      <c r="M60" s="29"/>
      <c r="N60" s="29"/>
      <c r="O60" s="29"/>
      <c r="P60" s="44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2.0" customHeight="1">
      <c r="A61" s="29"/>
      <c r="B61" s="42"/>
      <c r="C61" s="29"/>
      <c r="D61" s="29"/>
      <c r="E61" s="29"/>
      <c r="F61" s="43" t="s">
        <v>54</v>
      </c>
      <c r="G61" s="43"/>
      <c r="H61" s="43"/>
      <c r="I61" s="43"/>
      <c r="J61" s="43"/>
      <c r="K61" s="43"/>
      <c r="L61" s="29"/>
      <c r="M61" s="29"/>
      <c r="N61" s="29"/>
      <c r="O61" s="29"/>
      <c r="P61" s="44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2.0" customHeight="1">
      <c r="A62" s="29"/>
      <c r="B62" s="42"/>
      <c r="C62" s="29"/>
      <c r="D62" s="29"/>
      <c r="E62" s="29"/>
      <c r="F62" s="45"/>
      <c r="G62" s="45"/>
      <c r="H62" s="45"/>
      <c r="I62" s="45"/>
      <c r="J62" s="45"/>
      <c r="K62" s="45"/>
      <c r="L62" s="29"/>
      <c r="M62" s="29"/>
      <c r="N62" s="29"/>
      <c r="O62" s="29"/>
      <c r="P62" s="44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2.0" customHeight="1">
      <c r="A63" s="29"/>
      <c r="B63" s="42"/>
      <c r="C63" s="29"/>
      <c r="D63" s="29"/>
      <c r="E63" s="29"/>
      <c r="F63" s="46" t="s">
        <v>55</v>
      </c>
      <c r="G63" s="47"/>
      <c r="H63" s="47"/>
      <c r="I63" s="47"/>
      <c r="J63" s="47"/>
      <c r="K63" s="48"/>
      <c r="L63" s="29"/>
      <c r="M63" s="29"/>
      <c r="N63" s="29"/>
      <c r="O63" s="29"/>
      <c r="P63" s="44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2.0" customHeight="1">
      <c r="A64" s="29"/>
      <c r="B64" s="42"/>
      <c r="C64" s="29"/>
      <c r="D64" s="29"/>
      <c r="E64" s="29"/>
      <c r="F64" s="49" t="s">
        <v>14</v>
      </c>
      <c r="G64" s="47"/>
      <c r="H64" s="47"/>
      <c r="I64" s="47"/>
      <c r="J64" s="47"/>
      <c r="K64" s="48"/>
      <c r="L64" s="29"/>
      <c r="M64" s="29"/>
      <c r="N64" s="29"/>
      <c r="O64" s="29"/>
      <c r="P64" s="44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2.0" customHeight="1">
      <c r="A65" s="29"/>
      <c r="B65" s="42"/>
      <c r="C65" s="29"/>
      <c r="D65" s="29"/>
      <c r="E65" s="29"/>
      <c r="F65" s="50"/>
      <c r="G65" s="50"/>
      <c r="H65" s="50"/>
      <c r="I65" s="50"/>
      <c r="J65" s="50"/>
      <c r="K65" s="50"/>
      <c r="L65" s="29"/>
      <c r="M65" s="29"/>
      <c r="N65" s="29"/>
      <c r="O65" s="29"/>
      <c r="P65" s="44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2.0" customHeight="1">
      <c r="A66" s="29"/>
      <c r="B66" s="42"/>
      <c r="C66" s="29"/>
      <c r="D66" s="29"/>
      <c r="E66" s="29"/>
      <c r="F66" s="51" t="s">
        <v>15</v>
      </c>
      <c r="G66" s="51" t="s">
        <v>16</v>
      </c>
      <c r="H66" s="51" t="s">
        <v>17</v>
      </c>
      <c r="I66" s="51" t="s">
        <v>18</v>
      </c>
      <c r="J66" s="51" t="s">
        <v>17</v>
      </c>
      <c r="K66" s="51" t="s">
        <v>19</v>
      </c>
      <c r="L66" s="29"/>
      <c r="M66" s="51" t="s">
        <v>20</v>
      </c>
      <c r="N66" s="51" t="s">
        <v>21</v>
      </c>
      <c r="O66" s="29"/>
      <c r="P66" s="44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2.0" customHeight="1">
      <c r="A67" s="29"/>
      <c r="B67" s="42"/>
      <c r="C67" s="29"/>
      <c r="D67" s="29"/>
      <c r="E67" s="29"/>
      <c r="F67" s="53" t="s">
        <v>22</v>
      </c>
      <c r="G67" s="54">
        <f>+SUM(G68:G78)</f>
        <v>94.39</v>
      </c>
      <c r="H67" s="54"/>
      <c r="I67" s="54">
        <f>+SUM(I68:I78)</f>
        <v>94.4</v>
      </c>
      <c r="J67" s="54"/>
      <c r="K67" s="55">
        <f t="shared" ref="K67:K91" si="12">+IFERROR(G67/I67-1, "-")</f>
        <v>-0.0001059322034</v>
      </c>
      <c r="L67" s="29"/>
      <c r="M67" s="54">
        <f>+SUM(M68:M78)</f>
        <v>71.54</v>
      </c>
      <c r="N67" s="55">
        <f t="shared" ref="N67:N91" si="13">+IFERROR(G67/M67-1, "-")</f>
        <v>0.3194017333</v>
      </c>
      <c r="O67" s="29"/>
      <c r="P67" s="44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2.0" customHeight="1">
      <c r="A68" s="29"/>
      <c r="B68" s="42"/>
      <c r="C68" s="29"/>
      <c r="D68" s="29"/>
      <c r="E68" s="29"/>
      <c r="F68" s="60" t="s">
        <v>83</v>
      </c>
      <c r="G68" s="61">
        <v>35.5</v>
      </c>
      <c r="H68" s="62">
        <f t="shared" ref="H68:H78" si="14">+G68/G$67</f>
        <v>0.376099163</v>
      </c>
      <c r="I68" s="61">
        <v>11.98</v>
      </c>
      <c r="J68" s="62">
        <f t="shared" ref="J68:J78" si="15">+I68/I$67</f>
        <v>0.1269067797</v>
      </c>
      <c r="K68" s="62">
        <f t="shared" si="12"/>
        <v>1.96327212</v>
      </c>
      <c r="L68" s="29"/>
      <c r="M68" s="61">
        <v>18.18</v>
      </c>
      <c r="N68" s="62">
        <f t="shared" si="13"/>
        <v>0.9526952695</v>
      </c>
      <c r="O68" s="29"/>
      <c r="P68" s="44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2.0" customHeight="1">
      <c r="A69" s="29"/>
      <c r="B69" s="42"/>
      <c r="C69" s="29"/>
      <c r="D69" s="29"/>
      <c r="E69" s="29"/>
      <c r="F69" s="60" t="s">
        <v>58</v>
      </c>
      <c r="G69" s="100">
        <v>26.47</v>
      </c>
      <c r="H69" s="62">
        <f t="shared" si="14"/>
        <v>0.2804322492</v>
      </c>
      <c r="I69" s="61">
        <v>16.2</v>
      </c>
      <c r="J69" s="62">
        <f t="shared" si="15"/>
        <v>0.1716101695</v>
      </c>
      <c r="K69" s="62">
        <f t="shared" si="12"/>
        <v>0.6339506173</v>
      </c>
      <c r="L69" s="29"/>
      <c r="M69" s="61">
        <v>10.58</v>
      </c>
      <c r="N69" s="62">
        <f t="shared" si="13"/>
        <v>1.501890359</v>
      </c>
      <c r="O69" s="29"/>
      <c r="P69" s="44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2.0" customHeight="1">
      <c r="A70" s="29"/>
      <c r="B70" s="42"/>
      <c r="C70" s="29"/>
      <c r="D70" s="29"/>
      <c r="E70" s="29"/>
      <c r="F70" s="60" t="s">
        <v>59</v>
      </c>
      <c r="G70" s="100">
        <v>8.27</v>
      </c>
      <c r="H70" s="62">
        <f t="shared" si="14"/>
        <v>0.08761521348</v>
      </c>
      <c r="I70" s="61">
        <v>7.34</v>
      </c>
      <c r="J70" s="62">
        <f t="shared" si="15"/>
        <v>0.07775423729</v>
      </c>
      <c r="K70" s="62">
        <f t="shared" si="12"/>
        <v>0.1267029973</v>
      </c>
      <c r="L70" s="29"/>
      <c r="M70" s="61">
        <v>7.54</v>
      </c>
      <c r="N70" s="62">
        <f t="shared" si="13"/>
        <v>0.09681697613</v>
      </c>
      <c r="O70" s="29"/>
      <c r="P70" s="44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2.0" customHeight="1">
      <c r="A71" s="29"/>
      <c r="B71" s="42"/>
      <c r="C71" s="29"/>
      <c r="D71" s="29"/>
      <c r="E71" s="29"/>
      <c r="F71" s="60" t="s">
        <v>159</v>
      </c>
      <c r="G71" s="100">
        <v>6.47</v>
      </c>
      <c r="H71" s="62">
        <f t="shared" si="14"/>
        <v>0.06854539676</v>
      </c>
      <c r="I71" s="61">
        <v>2.9</v>
      </c>
      <c r="J71" s="62">
        <f t="shared" si="15"/>
        <v>0.03072033898</v>
      </c>
      <c r="K71" s="62">
        <f t="shared" si="12"/>
        <v>1.231034483</v>
      </c>
      <c r="L71" s="29"/>
      <c r="M71" s="61">
        <v>2.12</v>
      </c>
      <c r="N71" s="62">
        <f t="shared" si="13"/>
        <v>2.051886792</v>
      </c>
      <c r="O71" s="29"/>
      <c r="P71" s="44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2.0" customHeight="1">
      <c r="A72" s="29"/>
      <c r="B72" s="42"/>
      <c r="C72" s="29"/>
      <c r="D72" s="29"/>
      <c r="E72" s="29"/>
      <c r="F72" s="60" t="s">
        <v>160</v>
      </c>
      <c r="G72" s="100">
        <v>4.21</v>
      </c>
      <c r="H72" s="62">
        <f t="shared" si="14"/>
        <v>0.04460218243</v>
      </c>
      <c r="I72" s="61">
        <v>21.89</v>
      </c>
      <c r="J72" s="62">
        <f t="shared" si="15"/>
        <v>0.2318855932</v>
      </c>
      <c r="K72" s="62">
        <f t="shared" si="12"/>
        <v>-0.8076747373</v>
      </c>
      <c r="L72" s="29"/>
      <c r="M72" s="61">
        <v>19.97</v>
      </c>
      <c r="N72" s="62">
        <f t="shared" si="13"/>
        <v>-0.7891837757</v>
      </c>
      <c r="O72" s="29"/>
      <c r="P72" s="44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2.0" customHeight="1">
      <c r="A73" s="29"/>
      <c r="B73" s="42"/>
      <c r="C73" s="29"/>
      <c r="D73" s="29"/>
      <c r="E73" s="29"/>
      <c r="F73" s="60" t="s">
        <v>161</v>
      </c>
      <c r="G73" s="100">
        <v>2.35</v>
      </c>
      <c r="H73" s="62">
        <f t="shared" si="14"/>
        <v>0.02489670516</v>
      </c>
      <c r="I73" s="61">
        <v>1.15</v>
      </c>
      <c r="J73" s="62">
        <f t="shared" si="15"/>
        <v>0.01218220339</v>
      </c>
      <c r="K73" s="62">
        <f t="shared" si="12"/>
        <v>1.043478261</v>
      </c>
      <c r="L73" s="29"/>
      <c r="M73" s="61">
        <v>0.44</v>
      </c>
      <c r="N73" s="62">
        <f t="shared" si="13"/>
        <v>4.340909091</v>
      </c>
      <c r="O73" s="29"/>
      <c r="P73" s="44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2.0" customHeight="1">
      <c r="A74" s="29"/>
      <c r="B74" s="42"/>
      <c r="C74" s="29"/>
      <c r="D74" s="29"/>
      <c r="E74" s="29"/>
      <c r="F74" s="60" t="s">
        <v>162</v>
      </c>
      <c r="G74" s="100">
        <v>2.07</v>
      </c>
      <c r="H74" s="62">
        <f t="shared" si="14"/>
        <v>0.02193028923</v>
      </c>
      <c r="I74" s="61">
        <v>2.75</v>
      </c>
      <c r="J74" s="62">
        <f t="shared" si="15"/>
        <v>0.02913135593</v>
      </c>
      <c r="K74" s="62">
        <f t="shared" si="12"/>
        <v>-0.2472727273</v>
      </c>
      <c r="L74" s="29"/>
      <c r="M74" s="61">
        <v>1.57</v>
      </c>
      <c r="N74" s="62">
        <f t="shared" si="13"/>
        <v>0.3184713376</v>
      </c>
      <c r="O74" s="29"/>
      <c r="P74" s="44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2.0" customHeight="1">
      <c r="A75" s="29"/>
      <c r="B75" s="42"/>
      <c r="C75" s="29"/>
      <c r="D75" s="29"/>
      <c r="E75" s="29"/>
      <c r="F75" s="60" t="s">
        <v>163</v>
      </c>
      <c r="G75" s="100">
        <v>1.27</v>
      </c>
      <c r="H75" s="62">
        <f t="shared" si="14"/>
        <v>0.01345481513</v>
      </c>
      <c r="I75" s="61">
        <v>0.7</v>
      </c>
      <c r="J75" s="62">
        <f t="shared" si="15"/>
        <v>0.007415254237</v>
      </c>
      <c r="K75" s="62">
        <f t="shared" si="12"/>
        <v>0.8142857143</v>
      </c>
      <c r="L75" s="29"/>
      <c r="M75" s="61">
        <v>1.76</v>
      </c>
      <c r="N75" s="62">
        <f t="shared" si="13"/>
        <v>-0.2784090909</v>
      </c>
      <c r="O75" s="29"/>
      <c r="P75" s="44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2.0" customHeight="1">
      <c r="A76" s="29"/>
      <c r="B76" s="42"/>
      <c r="C76" s="29"/>
      <c r="D76" s="29"/>
      <c r="E76" s="29"/>
      <c r="F76" s="60" t="s">
        <v>164</v>
      </c>
      <c r="G76" s="100">
        <v>1.27</v>
      </c>
      <c r="H76" s="62">
        <f t="shared" si="14"/>
        <v>0.01345481513</v>
      </c>
      <c r="I76" s="61">
        <v>1.22</v>
      </c>
      <c r="J76" s="62">
        <f t="shared" si="15"/>
        <v>0.01292372881</v>
      </c>
      <c r="K76" s="62">
        <f t="shared" si="12"/>
        <v>0.04098360656</v>
      </c>
      <c r="L76" s="29"/>
      <c r="M76" s="61"/>
      <c r="N76" s="62" t="str">
        <f t="shared" si="13"/>
        <v>-</v>
      </c>
      <c r="O76" s="29"/>
      <c r="P76" s="44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2.0" customHeight="1">
      <c r="A77" s="29"/>
      <c r="B77" s="42"/>
      <c r="C77" s="29"/>
      <c r="D77" s="29"/>
      <c r="E77" s="29"/>
      <c r="F77" s="60" t="s">
        <v>64</v>
      </c>
      <c r="G77" s="100">
        <v>1.23</v>
      </c>
      <c r="H77" s="62">
        <f t="shared" si="14"/>
        <v>0.01303104142</v>
      </c>
      <c r="I77" s="61">
        <v>0.13</v>
      </c>
      <c r="J77" s="62">
        <f t="shared" si="15"/>
        <v>0.001377118644</v>
      </c>
      <c r="K77" s="62">
        <f t="shared" si="12"/>
        <v>8.461538462</v>
      </c>
      <c r="L77" s="29"/>
      <c r="M77" s="61"/>
      <c r="N77" s="62" t="str">
        <f t="shared" si="13"/>
        <v>-</v>
      </c>
      <c r="O77" s="29"/>
      <c r="P77" s="44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2.0" customHeight="1">
      <c r="A78" s="29"/>
      <c r="B78" s="42"/>
      <c r="C78" s="29"/>
      <c r="D78" s="29"/>
      <c r="E78" s="29"/>
      <c r="F78" s="60" t="s">
        <v>165</v>
      </c>
      <c r="G78" s="100">
        <f>+G15-SUM(G68:G77)</f>
        <v>5.28</v>
      </c>
      <c r="H78" s="62">
        <f t="shared" si="14"/>
        <v>0.05593812904</v>
      </c>
      <c r="I78" s="61">
        <f>+I15-SUM(I68:I77)</f>
        <v>28.14</v>
      </c>
      <c r="J78" s="62">
        <f t="shared" si="15"/>
        <v>0.2980932203</v>
      </c>
      <c r="K78" s="62">
        <f t="shared" si="12"/>
        <v>-0.8123667377</v>
      </c>
      <c r="L78" s="29"/>
      <c r="M78" s="61">
        <f>+M15-SUM(M68:M77)</f>
        <v>9.38</v>
      </c>
      <c r="N78" s="62">
        <f t="shared" si="13"/>
        <v>-0.4371002132</v>
      </c>
      <c r="O78" s="29"/>
      <c r="P78" s="44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2.0" customHeight="1">
      <c r="A79" s="29"/>
      <c r="B79" s="42"/>
      <c r="C79" s="29"/>
      <c r="D79" s="29"/>
      <c r="E79" s="29"/>
      <c r="F79" s="53" t="s">
        <v>34</v>
      </c>
      <c r="G79" s="54">
        <f>+SUM(G80:G90)</f>
        <v>35.47</v>
      </c>
      <c r="H79" s="54"/>
      <c r="I79" s="54">
        <f>+SUM(I80:I90)</f>
        <v>26.71</v>
      </c>
      <c r="J79" s="54"/>
      <c r="K79" s="55">
        <f t="shared" si="12"/>
        <v>0.3279670535</v>
      </c>
      <c r="L79" s="29"/>
      <c r="M79" s="54">
        <f>+SUM(M80:M90)</f>
        <v>22.6</v>
      </c>
      <c r="N79" s="55">
        <f t="shared" si="13"/>
        <v>0.5694690265</v>
      </c>
      <c r="O79" s="29"/>
      <c r="P79" s="44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2.0" customHeight="1">
      <c r="A80" s="29"/>
      <c r="B80" s="42"/>
      <c r="C80" s="29"/>
      <c r="D80" s="29"/>
      <c r="E80" s="29"/>
      <c r="F80" s="60" t="s">
        <v>92</v>
      </c>
      <c r="G80" s="100">
        <v>34.93</v>
      </c>
      <c r="H80" s="62">
        <f t="shared" ref="H80:H90" si="16">+G80/G$79</f>
        <v>0.9847758669</v>
      </c>
      <c r="I80" s="61">
        <v>25.09</v>
      </c>
      <c r="J80" s="62">
        <f t="shared" ref="J80:J90" si="17">+I80/I$79</f>
        <v>0.9393485586</v>
      </c>
      <c r="K80" s="62">
        <f t="shared" si="12"/>
        <v>0.3921881228</v>
      </c>
      <c r="L80" s="29"/>
      <c r="M80" s="61">
        <v>22.59</v>
      </c>
      <c r="N80" s="62">
        <f t="shared" si="13"/>
        <v>0.5462594068</v>
      </c>
      <c r="O80" s="29"/>
      <c r="P80" s="44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2.0" customHeight="1">
      <c r="A81" s="29"/>
      <c r="B81" s="42"/>
      <c r="C81" s="29"/>
      <c r="D81" s="29"/>
      <c r="E81" s="29"/>
      <c r="F81" s="60" t="s">
        <v>166</v>
      </c>
      <c r="G81" s="100">
        <v>0.53</v>
      </c>
      <c r="H81" s="62">
        <f t="shared" si="16"/>
        <v>0.01494220468</v>
      </c>
      <c r="I81" s="61">
        <v>0.16</v>
      </c>
      <c r="J81" s="62">
        <f t="shared" si="17"/>
        <v>0.005990265818</v>
      </c>
      <c r="K81" s="62">
        <f t="shared" si="12"/>
        <v>2.3125</v>
      </c>
      <c r="L81" s="29"/>
      <c r="M81" s="61"/>
      <c r="N81" s="62" t="str">
        <f t="shared" si="13"/>
        <v>-</v>
      </c>
      <c r="O81" s="29"/>
      <c r="P81" s="44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2.0" customHeight="1">
      <c r="A82" s="29"/>
      <c r="B82" s="42"/>
      <c r="C82" s="29"/>
      <c r="D82" s="29"/>
      <c r="E82" s="29"/>
      <c r="F82" s="60" t="s">
        <v>94</v>
      </c>
      <c r="G82" s="100"/>
      <c r="H82" s="62">
        <f t="shared" si="16"/>
        <v>0</v>
      </c>
      <c r="I82" s="61">
        <v>1.45</v>
      </c>
      <c r="J82" s="62">
        <f t="shared" si="17"/>
        <v>0.05428678398</v>
      </c>
      <c r="K82" s="62">
        <f t="shared" si="12"/>
        <v>-1</v>
      </c>
      <c r="L82" s="29"/>
      <c r="M82" s="61"/>
      <c r="N82" s="62" t="str">
        <f t="shared" si="13"/>
        <v>-</v>
      </c>
      <c r="O82" s="29"/>
      <c r="P82" s="44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2.0" customHeight="1">
      <c r="A83" s="29"/>
      <c r="B83" s="42"/>
      <c r="C83" s="29"/>
      <c r="D83" s="29"/>
      <c r="E83" s="29"/>
      <c r="F83" s="60"/>
      <c r="G83" s="100"/>
      <c r="H83" s="62">
        <f t="shared" si="16"/>
        <v>0</v>
      </c>
      <c r="I83" s="61"/>
      <c r="J83" s="62">
        <f t="shared" si="17"/>
        <v>0</v>
      </c>
      <c r="K83" s="62" t="str">
        <f t="shared" si="12"/>
        <v>-</v>
      </c>
      <c r="L83" s="29"/>
      <c r="M83" s="61"/>
      <c r="N83" s="62" t="str">
        <f t="shared" si="13"/>
        <v>-</v>
      </c>
      <c r="O83" s="29"/>
      <c r="P83" s="44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2.0" customHeight="1">
      <c r="A84" s="29"/>
      <c r="B84" s="42"/>
      <c r="C84" s="29"/>
      <c r="D84" s="29"/>
      <c r="E84" s="29"/>
      <c r="F84" s="60"/>
      <c r="G84" s="100"/>
      <c r="H84" s="62">
        <f t="shared" si="16"/>
        <v>0</v>
      </c>
      <c r="I84" s="61"/>
      <c r="J84" s="62">
        <f t="shared" si="17"/>
        <v>0</v>
      </c>
      <c r="K84" s="62" t="str">
        <f t="shared" si="12"/>
        <v>-</v>
      </c>
      <c r="L84" s="29"/>
      <c r="M84" s="61"/>
      <c r="N84" s="62" t="str">
        <f t="shared" si="13"/>
        <v>-</v>
      </c>
      <c r="O84" s="29"/>
      <c r="P84" s="44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2.0" customHeight="1">
      <c r="A85" s="29"/>
      <c r="B85" s="42"/>
      <c r="C85" s="29"/>
      <c r="D85" s="29"/>
      <c r="E85" s="29"/>
      <c r="F85" s="60"/>
      <c r="G85" s="100"/>
      <c r="H85" s="62">
        <f t="shared" si="16"/>
        <v>0</v>
      </c>
      <c r="I85" s="61"/>
      <c r="J85" s="62">
        <f t="shared" si="17"/>
        <v>0</v>
      </c>
      <c r="K85" s="62" t="str">
        <f t="shared" si="12"/>
        <v>-</v>
      </c>
      <c r="L85" s="29"/>
      <c r="M85" s="61"/>
      <c r="N85" s="62" t="str">
        <f t="shared" si="13"/>
        <v>-</v>
      </c>
      <c r="O85" s="29"/>
      <c r="P85" s="44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2.0" customHeight="1">
      <c r="A86" s="29"/>
      <c r="B86" s="42"/>
      <c r="C86" s="29"/>
      <c r="D86" s="29"/>
      <c r="E86" s="29"/>
      <c r="F86" s="60"/>
      <c r="G86" s="61"/>
      <c r="H86" s="62">
        <f t="shared" si="16"/>
        <v>0</v>
      </c>
      <c r="I86" s="61"/>
      <c r="J86" s="62">
        <f t="shared" si="17"/>
        <v>0</v>
      </c>
      <c r="K86" s="62" t="str">
        <f t="shared" si="12"/>
        <v>-</v>
      </c>
      <c r="L86" s="29"/>
      <c r="M86" s="61"/>
      <c r="N86" s="62" t="str">
        <f t="shared" si="13"/>
        <v>-</v>
      </c>
      <c r="O86" s="29"/>
      <c r="P86" s="44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2.0" customHeight="1">
      <c r="A87" s="29"/>
      <c r="B87" s="42"/>
      <c r="C87" s="29"/>
      <c r="D87" s="29"/>
      <c r="E87" s="29"/>
      <c r="F87" s="60"/>
      <c r="G87" s="61"/>
      <c r="H87" s="62">
        <f t="shared" si="16"/>
        <v>0</v>
      </c>
      <c r="I87" s="61"/>
      <c r="J87" s="62">
        <f t="shared" si="17"/>
        <v>0</v>
      </c>
      <c r="K87" s="62" t="str">
        <f t="shared" si="12"/>
        <v>-</v>
      </c>
      <c r="L87" s="29"/>
      <c r="M87" s="61"/>
      <c r="N87" s="62" t="str">
        <f t="shared" si="13"/>
        <v>-</v>
      </c>
      <c r="O87" s="29"/>
      <c r="P87" s="44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2.0" customHeight="1">
      <c r="A88" s="29"/>
      <c r="B88" s="42"/>
      <c r="C88" s="29"/>
      <c r="D88" s="29"/>
      <c r="E88" s="29"/>
      <c r="F88" s="60"/>
      <c r="G88" s="61"/>
      <c r="H88" s="62">
        <f t="shared" si="16"/>
        <v>0</v>
      </c>
      <c r="I88" s="61"/>
      <c r="J88" s="62">
        <f t="shared" si="17"/>
        <v>0</v>
      </c>
      <c r="K88" s="62" t="str">
        <f t="shared" si="12"/>
        <v>-</v>
      </c>
      <c r="L88" s="29"/>
      <c r="M88" s="61"/>
      <c r="N88" s="62" t="str">
        <f t="shared" si="13"/>
        <v>-</v>
      </c>
      <c r="O88" s="29"/>
      <c r="P88" s="44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2.0" customHeight="1">
      <c r="A89" s="29"/>
      <c r="B89" s="42"/>
      <c r="C89" s="29"/>
      <c r="D89" s="29"/>
      <c r="E89" s="29"/>
      <c r="F89" s="60"/>
      <c r="G89" s="61"/>
      <c r="H89" s="62">
        <f t="shared" si="16"/>
        <v>0</v>
      </c>
      <c r="I89" s="61"/>
      <c r="J89" s="62">
        <f t="shared" si="17"/>
        <v>0</v>
      </c>
      <c r="K89" s="62" t="str">
        <f t="shared" si="12"/>
        <v>-</v>
      </c>
      <c r="L89" s="29"/>
      <c r="M89" s="61"/>
      <c r="N89" s="62" t="str">
        <f t="shared" si="13"/>
        <v>-</v>
      </c>
      <c r="O89" s="29"/>
      <c r="P89" s="44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2.0" customHeight="1">
      <c r="A90" s="29"/>
      <c r="B90" s="42"/>
      <c r="C90" s="29"/>
      <c r="D90" s="29"/>
      <c r="E90" s="29"/>
      <c r="F90" s="60" t="s">
        <v>33</v>
      </c>
      <c r="G90" s="61">
        <f>+G27-SUM(G80:G89)</f>
        <v>0.01</v>
      </c>
      <c r="H90" s="62">
        <f t="shared" si="16"/>
        <v>0.0002819283902</v>
      </c>
      <c r="I90" s="61">
        <f>+I27-SUM(I80:I89)</f>
        <v>0.01</v>
      </c>
      <c r="J90" s="62">
        <f t="shared" si="17"/>
        <v>0.0003743916136</v>
      </c>
      <c r="K90" s="62">
        <f t="shared" si="12"/>
        <v>0</v>
      </c>
      <c r="L90" s="29"/>
      <c r="M90" s="61">
        <f>+M27-SUM(M80:M89)</f>
        <v>0.01</v>
      </c>
      <c r="N90" s="62">
        <f t="shared" si="13"/>
        <v>0</v>
      </c>
      <c r="O90" s="29"/>
      <c r="P90" s="44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2.0" customHeight="1">
      <c r="A91" s="29"/>
      <c r="B91" s="42"/>
      <c r="C91" s="29"/>
      <c r="D91" s="29"/>
      <c r="E91" s="29"/>
      <c r="F91" s="53" t="s">
        <v>37</v>
      </c>
      <c r="G91" s="54">
        <f>+G79+G67</f>
        <v>129.86</v>
      </c>
      <c r="H91" s="54"/>
      <c r="I91" s="54">
        <f>+I79+I67</f>
        <v>121.11</v>
      </c>
      <c r="J91" s="54"/>
      <c r="K91" s="55">
        <f t="shared" si="12"/>
        <v>0.07224836925</v>
      </c>
      <c r="L91" s="29"/>
      <c r="M91" s="54">
        <f>+M79+M67</f>
        <v>94.14</v>
      </c>
      <c r="N91" s="55">
        <f t="shared" si="13"/>
        <v>0.3794348842</v>
      </c>
      <c r="O91" s="29"/>
      <c r="P91" s="44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2.0" customHeight="1">
      <c r="A92" s="29"/>
      <c r="B92" s="42"/>
      <c r="C92" s="29"/>
      <c r="D92" s="29"/>
      <c r="E92" s="29"/>
      <c r="F92" s="45"/>
      <c r="G92" s="45"/>
      <c r="H92" s="45"/>
      <c r="I92" s="45"/>
      <c r="J92" s="45"/>
      <c r="K92" s="45"/>
      <c r="L92" s="29"/>
      <c r="M92" s="29"/>
      <c r="N92" s="29"/>
      <c r="O92" s="29"/>
      <c r="P92" s="44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2.0" customHeight="1">
      <c r="A93" s="29"/>
      <c r="B93" s="42"/>
      <c r="C93" s="29"/>
      <c r="D93" s="29"/>
      <c r="E93" s="29"/>
      <c r="F93" s="45" t="s">
        <v>39</v>
      </c>
      <c r="G93" s="45"/>
      <c r="H93" s="45"/>
      <c r="I93" s="45"/>
      <c r="J93" s="45"/>
      <c r="K93" s="45"/>
      <c r="L93" s="29"/>
      <c r="M93" s="29"/>
      <c r="N93" s="29"/>
      <c r="O93" s="29"/>
      <c r="P93" s="44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2.0" customHeight="1">
      <c r="A94" s="29"/>
      <c r="B94" s="42"/>
      <c r="C94" s="29"/>
      <c r="D94" s="29"/>
      <c r="E94" s="29"/>
      <c r="F94" s="45" t="s">
        <v>40</v>
      </c>
      <c r="G94" s="45"/>
      <c r="H94" s="45"/>
      <c r="I94" s="45"/>
      <c r="J94" s="45"/>
      <c r="K94" s="45"/>
      <c r="L94" s="29"/>
      <c r="M94" s="29"/>
      <c r="N94" s="29"/>
      <c r="O94" s="29"/>
      <c r="P94" s="44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2.0" customHeight="1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44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2.0" customHeight="1">
      <c r="A96" s="29"/>
      <c r="B96" s="68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70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2.0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2.0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2.0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2.0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2.0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2.0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2.0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2.0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2.0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2.0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2.0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2.0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2.0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2.0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2.0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2.0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2.0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2.0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2.0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2.0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2.0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2.0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2.0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2.0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2.0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2.0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2.0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2.0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2.0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2.0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2.0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2.0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2.0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2.0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2.0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2.0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2.0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2.0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2.0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2.0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2.0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2.0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2.0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2.0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2.0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2.0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2.0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2.0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2.0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2.0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2.0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2.0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2.0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2.0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2.0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2.0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2.0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2.0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2.0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2.0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2.0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2.0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2.0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2.0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2.0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2.0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2.0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2.0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2.0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2.0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2.0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2.0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2.0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2.0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2.0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2.0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2.0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2.0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2.0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2.0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2.0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2.0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2.0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2.0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2.0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2.0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2.0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2.0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2.0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2.0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2.0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2.0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2.0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2.0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2.0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2.0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2.0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2.0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2.0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2.0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2.0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2.0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2.0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2.0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2.0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2.0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2.0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2.0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2.0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2.0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2.0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2.0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2.0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2.0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2.0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2.0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2.0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2.0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2.0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2.0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2.0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2.0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2.0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2.0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2.0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2.0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2.0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2.0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2.0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2.0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2.0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2.0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2.0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2.0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2.0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2.0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2.0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2.0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2.0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2.0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2.0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2.0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2.0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2.0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2.0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2.0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2.0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2.0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2.0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2.0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2.0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2.0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2.0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2.0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2.0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2.0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2.0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2.0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2.0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2.0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2.0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2.0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2.0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2.0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2.0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2.0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2.0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2.0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2.0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2.0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2.0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2.0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2.0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2.0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2.0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2.0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2.0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2.0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2.0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2.0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2.0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2.0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2.0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2.0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2.0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2.0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2.0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2.0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2.0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2.0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2.0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2.0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2.0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2.0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2.0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2.0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2.0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2.0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2.0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2.0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2.0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2.0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2.0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2.0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2.0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2.0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2.0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2.0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2.0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2.0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2.0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2.0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2.0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2.0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2.0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2.0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2.0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2.0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2.0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2.0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2.0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2.0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2.0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2.0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2.0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2.0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2.0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2.0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2.0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2.0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2.0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2.0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2.0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2.0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2.0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2.0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2.0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2.0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2.0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2.0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2.0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2.0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2.0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2.0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2.0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2.0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2.0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2.0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2.0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2.0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2.0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2.0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2.0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2.0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2.0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2.0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2.0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2.0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2.0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2.0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2.0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2.0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2.0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2.0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2.0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2.0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2.0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2.0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2.0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2.0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2.0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2.0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2.0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2.0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2.0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2.0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2.0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2.0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2.0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2.0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2.0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2.0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2.0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2.0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2.0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2.0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2.0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2.0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2.0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2.0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2.0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2.0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2.0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2.0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2.0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2.0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2.0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2.0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2.0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2.0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2.0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2.0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2.0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2.0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2.0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2.0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2.0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2.0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2.0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2.0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2.0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2.0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2.0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2.0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2.0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2.0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2.0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2.0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2.0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2.0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2.0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2.0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2.0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2.0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2.0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2.0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2.0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2.0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2.0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2.0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2.0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2.0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2.0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2.0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2.0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2.0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2.0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2.0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2.0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2.0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2.0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2.0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2.0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2.0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2.0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2.0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2.0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2.0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2.0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2.0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2.0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2.0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2.0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2.0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2.0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2.0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2.0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2.0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2.0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2.0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2.0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2.0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2.0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2.0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2.0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2.0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2.0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2.0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2.0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2.0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2.0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2.0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2.0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2.0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2.0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2.0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2.0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2.0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2.0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2.0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2.0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2.0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2.0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2.0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2.0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2.0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2.0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2.0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2.0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2.0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2.0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2.0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2.0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2.0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2.0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2.0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2.0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2.0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2.0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2.0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2.0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2.0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2.0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2.0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2.0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2.0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2.0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2.0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2.0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2.0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2.0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2.0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2.0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2.0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2.0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2.0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2.0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2.0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2.0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2.0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2.0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2.0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2.0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2.0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2.0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2.0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2.0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2.0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2.0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2.0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2.0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2.0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2.0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2.0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2.0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2.0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2.0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2.0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2.0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2.0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2.0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2.0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2.0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2.0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2.0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2.0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2.0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2.0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2.0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2.0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2.0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2.0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2.0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2.0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2.0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2.0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2.0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2.0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2.0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2.0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2.0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2.0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2.0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2.0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2.0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2.0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2.0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2.0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2.0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2.0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2.0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2.0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2.0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2.0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2.0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2.0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2.0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2.0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2.0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2.0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2.0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2.0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2.0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2.0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2.0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2.0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2.0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2.0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2.0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2.0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2.0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2.0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2.0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2.0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2.0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2.0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2.0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2.0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2.0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2.0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2.0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2.0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2.0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2.0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2.0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2.0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2.0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2.0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2.0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2.0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2.0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2.0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2.0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2.0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2.0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2.0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2.0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2.0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2.0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2.0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2.0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2.0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2.0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2.0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2.0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2.0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2.0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2.0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2.0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2.0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2.0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2.0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2.0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2.0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2.0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2.0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2.0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2.0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2.0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2.0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2.0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2.0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2.0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2.0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2.0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2.0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2.0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2.0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2.0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2.0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2.0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2.0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2.0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2.0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2.0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2.0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2.0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2.0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2.0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2.0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2.0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2.0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2.0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2.0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2.0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2.0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2.0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2.0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2.0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2.0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2.0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2.0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2.0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2.0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2.0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2.0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2.0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2.0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2.0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2.0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2.0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2.0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2.0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2.0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2.0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2.0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2.0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2.0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2.0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2.0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2.0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2.0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2.0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2.0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2.0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2.0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2.0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2.0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2.0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2.0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2.0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2.0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2.0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2.0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2.0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2.0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2.0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2.0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2.0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2.0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2.0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2.0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2.0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2.0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2.0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2.0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2.0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2.0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2.0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2.0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2.0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2.0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2.0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2.0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2.0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2.0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2.0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2.0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2.0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2.0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2.0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2.0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2.0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2.0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2.0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2.0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2.0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2.0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2.0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2.0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2.0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2.0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2.0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2.0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2.0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2.0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2.0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2.0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2.0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2.0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2.0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2.0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2.0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2.0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2.0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2.0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2.0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2.0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2.0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2.0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2.0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2.0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2.0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2.0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2.0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2.0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2.0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2.0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2.0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2.0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2.0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2.0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2.0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2.0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2.0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2.0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2.0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2.0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2.0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2.0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2.0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2.0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2.0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2.0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2.0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2.0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2.0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2.0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2.0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2.0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2.0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2.0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2.0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2.0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2.0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2.0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2.0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2.0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2.0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2.0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2.0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2.0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2.0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2.0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2.0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2.0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2.0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2.0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2.0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2.0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2.0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2.0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2.0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2.0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2.0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2.0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2.0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2.0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2.0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2.0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2.0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2.0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2.0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2.0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2.0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2.0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2.0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2.0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2.0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2.0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2.0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2.0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2.0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2.0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2.0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2.0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2.0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2.0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2.0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2.0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2.0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2.0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2.0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2.0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2.0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2.0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2.0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2.0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2.0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2.0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2.0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2.0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2.0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2.0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2.0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2.0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2.0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2.0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2.0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2.0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2.0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2.0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2.0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2.0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2.0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2.0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2.0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2.0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2.0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2.0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2.0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2.0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2.0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2.0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2.0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2.0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2.0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2.0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2.0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2.0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2.0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2.0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2.0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2.0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2.0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2.0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2.0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2.0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2.0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2.0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2.0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2.0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2.0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2.0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2.0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2.0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2.0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2.0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2.0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2.0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2.0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2.0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2.0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2.0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2.0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2.0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2.0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2.0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2.0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2.0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2.0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2.0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2.0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2.0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2.0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2.0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2.0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2.0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2.0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2.0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2.0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2.0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2.0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2.0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2.0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2.0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2.0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2.0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2.0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2.0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2.0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2.0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2.0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2.0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2.0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2.0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2.0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2.0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2.0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2.0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2.0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2.0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2.0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2.0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2.0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2.0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2.0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2.0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2.0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2.0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2.0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2.0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2.0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2.0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2.0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2.0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2.0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2.0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2.0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2.0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2.0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2.0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2.0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2.0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2.0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2.0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2.0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2.0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2.0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2.0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2.0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2.0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2.0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2.0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2.0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2.0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2.0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2.0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2.0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2.0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2.0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2.0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2.0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2.0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2.0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2.0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2.0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2.0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2.0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2.0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2.0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2.0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2.0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2.0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2.0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2.0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2.0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2.0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2.0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2.0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2.0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2.0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2.0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2.0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7">
    <mergeCell ref="B2:P3"/>
    <mergeCell ref="F11:K11"/>
    <mergeCell ref="F12:K12"/>
    <mergeCell ref="F40:K40"/>
    <mergeCell ref="F41:K41"/>
    <mergeCell ref="F63:K63"/>
    <mergeCell ref="F64:K64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4" width="12.71"/>
    <col customWidth="1" min="5" max="5" width="4.29"/>
    <col customWidth="1" min="6" max="6" width="23.86"/>
    <col customWidth="1" min="7" max="16" width="12.71"/>
    <col customWidth="1" min="17" max="26" width="8.71"/>
  </cols>
  <sheetData>
    <row r="1" ht="9.0" customHeight="1">
      <c r="A1" s="29"/>
      <c r="B1" s="29"/>
      <c r="C1" s="30"/>
      <c r="D1" s="30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ht="12.0" customHeight="1">
      <c r="A2" s="29"/>
      <c r="B2" s="31" t="s">
        <v>167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ht="12.0" customHeight="1">
      <c r="A3" s="29"/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ht="12.0" customHeight="1">
      <c r="A4" s="29"/>
      <c r="B4" s="37"/>
      <c r="C4" s="29"/>
      <c r="D4" s="29"/>
      <c r="E4" s="29"/>
      <c r="F4" s="29"/>
      <c r="G4" s="37"/>
      <c r="H4" s="29"/>
      <c r="I4" s="29"/>
      <c r="J4" s="29"/>
      <c r="K4" s="29"/>
      <c r="L4" s="37"/>
      <c r="M4" s="37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ht="12.0" customHeight="1">
      <c r="A5" s="29"/>
      <c r="B5" s="37"/>
      <c r="C5" s="29"/>
      <c r="D5" s="29"/>
      <c r="E5" s="29"/>
      <c r="F5" s="29"/>
      <c r="G5" s="37"/>
      <c r="H5" s="29"/>
      <c r="I5" s="29"/>
      <c r="J5" s="29"/>
      <c r="K5" s="29"/>
      <c r="L5" s="37"/>
      <c r="M5" s="37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ht="12.0" customHeight="1">
      <c r="A6" s="29"/>
      <c r="B6" s="38" t="s">
        <v>76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ht="12.0" customHeight="1">
      <c r="A7" s="29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1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2.0" customHeight="1">
      <c r="A8" s="29"/>
      <c r="B8" s="42"/>
      <c r="C8" s="29"/>
      <c r="D8" s="29"/>
      <c r="E8" s="29"/>
      <c r="F8" s="29"/>
      <c r="G8" s="29"/>
      <c r="H8" s="29"/>
      <c r="I8" s="43"/>
      <c r="J8" s="43"/>
      <c r="K8" s="43"/>
      <c r="L8" s="43"/>
      <c r="M8" s="43"/>
      <c r="N8" s="43"/>
      <c r="O8" s="43"/>
      <c r="P8" s="44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ht="12.0" customHeight="1">
      <c r="A9" s="29"/>
      <c r="B9" s="42"/>
      <c r="C9" s="29"/>
      <c r="D9" s="29"/>
      <c r="E9" s="29"/>
      <c r="F9" s="43" t="s">
        <v>11</v>
      </c>
      <c r="G9" s="43"/>
      <c r="H9" s="43"/>
      <c r="I9" s="43"/>
      <c r="J9" s="43"/>
      <c r="K9" s="43"/>
      <c r="L9" s="45"/>
      <c r="M9" s="45"/>
      <c r="N9" s="45"/>
      <c r="O9" s="45"/>
      <c r="P9" s="44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ht="12.0" customHeight="1">
      <c r="A10" s="29"/>
      <c r="B10" s="42"/>
      <c r="C10" s="29"/>
      <c r="D10" s="29"/>
      <c r="E10" s="29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4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ht="12.0" customHeight="1">
      <c r="A11" s="29"/>
      <c r="B11" s="42"/>
      <c r="C11" s="29"/>
      <c r="D11" s="29"/>
      <c r="E11" s="29"/>
      <c r="F11" s="46" t="s">
        <v>77</v>
      </c>
      <c r="G11" s="47"/>
      <c r="H11" s="47"/>
      <c r="I11" s="47"/>
      <c r="J11" s="47"/>
      <c r="K11" s="48"/>
      <c r="L11" s="45"/>
      <c r="M11" s="45"/>
      <c r="N11" s="45"/>
      <c r="O11" s="45"/>
      <c r="P11" s="44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12.0" customHeight="1">
      <c r="A12" s="29"/>
      <c r="B12" s="42"/>
      <c r="C12" s="29"/>
      <c r="D12" s="29"/>
      <c r="E12" s="29"/>
      <c r="F12" s="49" t="s">
        <v>14</v>
      </c>
      <c r="G12" s="47"/>
      <c r="H12" s="47"/>
      <c r="I12" s="47"/>
      <c r="J12" s="47"/>
      <c r="K12" s="48"/>
      <c r="L12" s="45"/>
      <c r="M12" s="45"/>
      <c r="N12" s="45"/>
      <c r="O12" s="45"/>
      <c r="P12" s="44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12.0" customHeight="1">
      <c r="A13" s="29"/>
      <c r="B13" s="42"/>
      <c r="C13" s="29"/>
      <c r="D13" s="29"/>
      <c r="E13" s="29"/>
      <c r="F13" s="50"/>
      <c r="G13" s="50"/>
      <c r="H13" s="50"/>
      <c r="I13" s="50"/>
      <c r="J13" s="50"/>
      <c r="K13" s="50"/>
      <c r="L13" s="45"/>
      <c r="M13" s="45"/>
      <c r="N13" s="45"/>
      <c r="O13" s="45"/>
      <c r="P13" s="44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12.0" customHeight="1">
      <c r="A14" s="29"/>
      <c r="B14" s="42"/>
      <c r="C14" s="29"/>
      <c r="D14" s="29"/>
      <c r="E14" s="29"/>
      <c r="F14" s="51" t="s">
        <v>15</v>
      </c>
      <c r="G14" s="51" t="s">
        <v>16</v>
      </c>
      <c r="H14" s="51" t="s">
        <v>17</v>
      </c>
      <c r="I14" s="51" t="s">
        <v>18</v>
      </c>
      <c r="J14" s="51" t="s">
        <v>17</v>
      </c>
      <c r="K14" s="51" t="s">
        <v>19</v>
      </c>
      <c r="L14" s="45"/>
      <c r="M14" s="51" t="s">
        <v>20</v>
      </c>
      <c r="N14" s="51" t="s">
        <v>21</v>
      </c>
      <c r="O14" s="45"/>
      <c r="P14" s="44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12.0" customHeight="1">
      <c r="A15" s="29"/>
      <c r="B15" s="42"/>
      <c r="C15" s="29"/>
      <c r="D15" s="29"/>
      <c r="E15" s="29"/>
      <c r="F15" s="53" t="s">
        <v>22</v>
      </c>
      <c r="G15" s="99">
        <f>+SUM(G16:G26)</f>
        <v>86.6</v>
      </c>
      <c r="H15" s="55">
        <f>1-H27</f>
        <v>1</v>
      </c>
      <c r="I15" s="54">
        <f>+SUM(I16:I26)</f>
        <v>41.71</v>
      </c>
      <c r="J15" s="54"/>
      <c r="K15" s="55">
        <f t="shared" ref="K15:K25" si="1">+IFERROR(G15/I15-1, "-")</f>
        <v>1.07624071</v>
      </c>
      <c r="L15" s="45"/>
      <c r="M15" s="54">
        <f>+SUM(M16:M26)</f>
        <v>20.77</v>
      </c>
      <c r="N15" s="55">
        <f t="shared" ref="N15:N32" si="2">+IFERROR(G15/M15-1, "-")</f>
        <v>3.169475205</v>
      </c>
      <c r="O15" s="45"/>
      <c r="P15" s="44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12.0" customHeight="1">
      <c r="A16" s="29"/>
      <c r="B16" s="42"/>
      <c r="C16" s="29"/>
      <c r="D16" s="29"/>
      <c r="E16" s="29"/>
      <c r="F16" s="60" t="s">
        <v>23</v>
      </c>
      <c r="G16" s="100">
        <v>60.57</v>
      </c>
      <c r="H16" s="62">
        <f t="shared" ref="H16:H25" si="3">+G16/G$15</f>
        <v>0.6994226328</v>
      </c>
      <c r="I16" s="61">
        <v>25.09</v>
      </c>
      <c r="J16" s="62">
        <f t="shared" ref="J16:J25" si="4">+I16/I$15</f>
        <v>0.6015344042</v>
      </c>
      <c r="K16" s="62">
        <f t="shared" si="1"/>
        <v>1.414109207</v>
      </c>
      <c r="L16" s="45"/>
      <c r="M16" s="61">
        <v>4.47</v>
      </c>
      <c r="N16" s="62">
        <f t="shared" si="2"/>
        <v>12.55033557</v>
      </c>
      <c r="O16" s="45"/>
      <c r="P16" s="44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12.0" customHeight="1">
      <c r="A17" s="29"/>
      <c r="B17" s="42"/>
      <c r="C17" s="29"/>
      <c r="D17" s="29"/>
      <c r="E17" s="29"/>
      <c r="F17" s="60" t="s">
        <v>24</v>
      </c>
      <c r="G17" s="100">
        <v>25.76</v>
      </c>
      <c r="H17" s="62">
        <f t="shared" si="3"/>
        <v>0.2974595843</v>
      </c>
      <c r="I17" s="61">
        <v>16.51</v>
      </c>
      <c r="J17" s="62">
        <f t="shared" si="4"/>
        <v>0.3958283385</v>
      </c>
      <c r="K17" s="62">
        <f t="shared" si="1"/>
        <v>0.5602665051</v>
      </c>
      <c r="L17" s="45"/>
      <c r="M17" s="61">
        <v>16.15</v>
      </c>
      <c r="N17" s="62">
        <f t="shared" si="2"/>
        <v>0.5950464396</v>
      </c>
      <c r="O17" s="45"/>
      <c r="P17" s="44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12.0" customHeight="1">
      <c r="A18" s="29"/>
      <c r="B18" s="42"/>
      <c r="C18" s="29"/>
      <c r="D18" s="29"/>
      <c r="E18" s="29"/>
      <c r="F18" s="60" t="s">
        <v>135</v>
      </c>
      <c r="G18" s="100">
        <v>0.16</v>
      </c>
      <c r="H18" s="62">
        <f t="shared" si="3"/>
        <v>0.001847575058</v>
      </c>
      <c r="I18" s="61">
        <v>0.05</v>
      </c>
      <c r="J18" s="62">
        <f t="shared" si="4"/>
        <v>0.001198753297</v>
      </c>
      <c r="K18" s="62">
        <f t="shared" si="1"/>
        <v>2.2</v>
      </c>
      <c r="L18" s="45"/>
      <c r="M18" s="61"/>
      <c r="N18" s="62" t="str">
        <f t="shared" si="2"/>
        <v>-</v>
      </c>
      <c r="O18" s="45"/>
      <c r="P18" s="44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2.0" customHeight="1">
      <c r="A19" s="29"/>
      <c r="B19" s="42"/>
      <c r="C19" s="29"/>
      <c r="D19" s="29"/>
      <c r="E19" s="29"/>
      <c r="F19" s="60" t="s">
        <v>132</v>
      </c>
      <c r="G19" s="100">
        <v>0.07</v>
      </c>
      <c r="H19" s="62">
        <f t="shared" si="3"/>
        <v>0.0008083140878</v>
      </c>
      <c r="I19" s="61">
        <v>0.01</v>
      </c>
      <c r="J19" s="62">
        <f t="shared" si="4"/>
        <v>0.0002397506593</v>
      </c>
      <c r="K19" s="62">
        <f t="shared" si="1"/>
        <v>6</v>
      </c>
      <c r="L19" s="45"/>
      <c r="M19" s="61">
        <v>0.02</v>
      </c>
      <c r="N19" s="62">
        <f t="shared" si="2"/>
        <v>2.5</v>
      </c>
      <c r="O19" s="45"/>
      <c r="P19" s="44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2.0" customHeight="1">
      <c r="A20" s="29"/>
      <c r="B20" s="42"/>
      <c r="C20" s="29"/>
      <c r="D20" s="29"/>
      <c r="E20" s="29"/>
      <c r="F20" s="60" t="s">
        <v>155</v>
      </c>
      <c r="G20" s="61">
        <v>0.03</v>
      </c>
      <c r="H20" s="62">
        <f t="shared" si="3"/>
        <v>0.0003464203233</v>
      </c>
      <c r="I20" s="61">
        <v>0.05</v>
      </c>
      <c r="J20" s="62">
        <f t="shared" si="4"/>
        <v>0.001198753297</v>
      </c>
      <c r="K20" s="62">
        <f t="shared" si="1"/>
        <v>-0.4</v>
      </c>
      <c r="L20" s="29"/>
      <c r="M20" s="61">
        <v>0.12</v>
      </c>
      <c r="N20" s="62">
        <f t="shared" si="2"/>
        <v>-0.75</v>
      </c>
      <c r="O20" s="29"/>
      <c r="P20" s="44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2.0" customHeight="1">
      <c r="A21" s="29"/>
      <c r="B21" s="42"/>
      <c r="C21" s="29"/>
      <c r="D21" s="29"/>
      <c r="E21" s="29"/>
      <c r="F21" s="60"/>
      <c r="G21" s="61"/>
      <c r="H21" s="62">
        <f t="shared" si="3"/>
        <v>0</v>
      </c>
      <c r="I21" s="61"/>
      <c r="J21" s="62">
        <f t="shared" si="4"/>
        <v>0</v>
      </c>
      <c r="K21" s="62" t="str">
        <f t="shared" si="1"/>
        <v>-</v>
      </c>
      <c r="L21" s="29"/>
      <c r="M21" s="61"/>
      <c r="N21" s="62" t="str">
        <f t="shared" si="2"/>
        <v>-</v>
      </c>
      <c r="O21" s="29"/>
      <c r="P21" s="44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2.0" customHeight="1">
      <c r="A22" s="29"/>
      <c r="B22" s="42"/>
      <c r="C22" s="29"/>
      <c r="D22" s="29"/>
      <c r="E22" s="29"/>
      <c r="F22" s="60"/>
      <c r="G22" s="61"/>
      <c r="H22" s="62">
        <f t="shared" si="3"/>
        <v>0</v>
      </c>
      <c r="I22" s="61"/>
      <c r="J22" s="62">
        <f t="shared" si="4"/>
        <v>0</v>
      </c>
      <c r="K22" s="62" t="str">
        <f t="shared" si="1"/>
        <v>-</v>
      </c>
      <c r="L22" s="29"/>
      <c r="M22" s="61"/>
      <c r="N22" s="62" t="str">
        <f t="shared" si="2"/>
        <v>-</v>
      </c>
      <c r="O22" s="29"/>
      <c r="P22" s="44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2.0" customHeight="1">
      <c r="A23" s="29"/>
      <c r="B23" s="42"/>
      <c r="C23" s="29"/>
      <c r="D23" s="29"/>
      <c r="E23" s="29"/>
      <c r="F23" s="60"/>
      <c r="G23" s="61"/>
      <c r="H23" s="62">
        <f t="shared" si="3"/>
        <v>0</v>
      </c>
      <c r="I23" s="61"/>
      <c r="J23" s="62">
        <f t="shared" si="4"/>
        <v>0</v>
      </c>
      <c r="K23" s="62" t="str">
        <f t="shared" si="1"/>
        <v>-</v>
      </c>
      <c r="L23" s="29"/>
      <c r="M23" s="61"/>
      <c r="N23" s="62" t="str">
        <f t="shared" si="2"/>
        <v>-</v>
      </c>
      <c r="O23" s="29"/>
      <c r="P23" s="44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2.0" customHeight="1">
      <c r="A24" s="29"/>
      <c r="B24" s="42"/>
      <c r="C24" s="29"/>
      <c r="D24" s="29"/>
      <c r="E24" s="29"/>
      <c r="F24" s="60"/>
      <c r="G24" s="61"/>
      <c r="H24" s="62">
        <f t="shared" si="3"/>
        <v>0</v>
      </c>
      <c r="I24" s="61"/>
      <c r="J24" s="62">
        <f t="shared" si="4"/>
        <v>0</v>
      </c>
      <c r="K24" s="62" t="str">
        <f t="shared" si="1"/>
        <v>-</v>
      </c>
      <c r="L24" s="29"/>
      <c r="M24" s="61"/>
      <c r="N24" s="62" t="str">
        <f t="shared" si="2"/>
        <v>-</v>
      </c>
      <c r="O24" s="29"/>
      <c r="P24" s="44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2.0" customHeight="1">
      <c r="A25" s="29"/>
      <c r="B25" s="42"/>
      <c r="C25" s="29"/>
      <c r="D25" s="29"/>
      <c r="E25" s="29"/>
      <c r="F25" s="60" t="s">
        <v>33</v>
      </c>
      <c r="G25" s="61">
        <v>0.01</v>
      </c>
      <c r="H25" s="62">
        <f t="shared" si="3"/>
        <v>0.0001154734411</v>
      </c>
      <c r="I25" s="61"/>
      <c r="J25" s="62">
        <f t="shared" si="4"/>
        <v>0</v>
      </c>
      <c r="K25" s="62" t="str">
        <f t="shared" si="1"/>
        <v>-</v>
      </c>
      <c r="L25" s="29"/>
      <c r="M25" s="61">
        <v>0.01</v>
      </c>
      <c r="N25" s="62">
        <f t="shared" si="2"/>
        <v>0</v>
      </c>
      <c r="O25" s="29"/>
      <c r="P25" s="44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2.0" customHeight="1">
      <c r="A26" s="29"/>
      <c r="B26" s="42"/>
      <c r="C26" s="29"/>
      <c r="D26" s="29"/>
      <c r="E26" s="29"/>
      <c r="F26" s="60"/>
      <c r="G26" s="61"/>
      <c r="H26" s="61"/>
      <c r="I26" s="61"/>
      <c r="J26" s="61"/>
      <c r="K26" s="61"/>
      <c r="L26" s="29"/>
      <c r="M26" s="61"/>
      <c r="N26" s="61" t="str">
        <f t="shared" si="2"/>
        <v>-</v>
      </c>
      <c r="O26" s="29"/>
      <c r="P26" s="44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2.0" customHeight="1">
      <c r="A27" s="29"/>
      <c r="B27" s="42"/>
      <c r="C27" s="29"/>
      <c r="D27" s="29"/>
      <c r="E27" s="29"/>
      <c r="F27" s="53" t="s">
        <v>34</v>
      </c>
      <c r="G27" s="54">
        <f>+SUM(G28:G31)</f>
        <v>0</v>
      </c>
      <c r="H27" s="55">
        <f>+G27/G32</f>
        <v>0</v>
      </c>
      <c r="I27" s="54">
        <f>+SUM(I28:I31)</f>
        <v>0</v>
      </c>
      <c r="J27" s="54"/>
      <c r="K27" s="55" t="str">
        <f t="shared" ref="K27:K32" si="5">+IFERROR(G27/I27-1, "-")</f>
        <v>-</v>
      </c>
      <c r="L27" s="29"/>
      <c r="M27" s="54">
        <f>+SUM(M28:M31)</f>
        <v>0</v>
      </c>
      <c r="N27" s="55" t="str">
        <f t="shared" si="2"/>
        <v>-</v>
      </c>
      <c r="O27" s="29"/>
      <c r="P27" s="44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2.0" customHeight="1">
      <c r="A28" s="29"/>
      <c r="B28" s="42"/>
      <c r="C28" s="29"/>
      <c r="D28" s="29"/>
      <c r="E28" s="29"/>
      <c r="F28" s="60"/>
      <c r="G28" s="61"/>
      <c r="H28" s="62" t="str">
        <f t="shared" ref="H28:H31" si="6">+G28/G$27</f>
        <v>#DIV/0!</v>
      </c>
      <c r="I28" s="61"/>
      <c r="J28" s="62" t="str">
        <f t="shared" ref="J28:J31" si="7">+I28/I$27</f>
        <v>#DIV/0!</v>
      </c>
      <c r="K28" s="62" t="str">
        <f t="shared" si="5"/>
        <v>-</v>
      </c>
      <c r="L28" s="29"/>
      <c r="M28" s="61"/>
      <c r="N28" s="62" t="str">
        <f t="shared" si="2"/>
        <v>-</v>
      </c>
      <c r="O28" s="29"/>
      <c r="P28" s="44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2.0" customHeight="1">
      <c r="A29" s="29"/>
      <c r="B29" s="42"/>
      <c r="C29" s="29"/>
      <c r="D29" s="29"/>
      <c r="E29" s="29"/>
      <c r="F29" s="60"/>
      <c r="G29" s="61"/>
      <c r="H29" s="62" t="str">
        <f t="shared" si="6"/>
        <v>#DIV/0!</v>
      </c>
      <c r="I29" s="61"/>
      <c r="J29" s="62" t="str">
        <f t="shared" si="7"/>
        <v>#DIV/0!</v>
      </c>
      <c r="K29" s="62" t="str">
        <f t="shared" si="5"/>
        <v>-</v>
      </c>
      <c r="L29" s="29"/>
      <c r="M29" s="61"/>
      <c r="N29" s="62" t="str">
        <f t="shared" si="2"/>
        <v>-</v>
      </c>
      <c r="O29" s="29"/>
      <c r="P29" s="44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2.0" customHeight="1">
      <c r="A30" s="29"/>
      <c r="B30" s="42"/>
      <c r="C30" s="29"/>
      <c r="D30" s="29"/>
      <c r="E30" s="29"/>
      <c r="F30" s="53"/>
      <c r="G30" s="61"/>
      <c r="H30" s="62" t="str">
        <f t="shared" si="6"/>
        <v>#DIV/0!</v>
      </c>
      <c r="I30" s="61"/>
      <c r="J30" s="62" t="str">
        <f t="shared" si="7"/>
        <v>#DIV/0!</v>
      </c>
      <c r="K30" s="62" t="str">
        <f t="shared" si="5"/>
        <v>-</v>
      </c>
      <c r="L30" s="29"/>
      <c r="M30" s="61"/>
      <c r="N30" s="62" t="str">
        <f t="shared" si="2"/>
        <v>-</v>
      </c>
      <c r="O30" s="29"/>
      <c r="P30" s="44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2.0" customHeight="1">
      <c r="A31" s="29"/>
      <c r="B31" s="42"/>
      <c r="C31" s="29"/>
      <c r="D31" s="29"/>
      <c r="E31" s="29"/>
      <c r="F31" s="53"/>
      <c r="G31" s="61"/>
      <c r="H31" s="62" t="str">
        <f t="shared" si="6"/>
        <v>#DIV/0!</v>
      </c>
      <c r="I31" s="61"/>
      <c r="J31" s="62" t="str">
        <f t="shared" si="7"/>
        <v>#DIV/0!</v>
      </c>
      <c r="K31" s="62" t="str">
        <f t="shared" si="5"/>
        <v>-</v>
      </c>
      <c r="L31" s="29"/>
      <c r="M31" s="61"/>
      <c r="N31" s="62" t="str">
        <f t="shared" si="2"/>
        <v>-</v>
      </c>
      <c r="O31" s="29"/>
      <c r="P31" s="44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2.0" customHeight="1">
      <c r="A32" s="29"/>
      <c r="B32" s="42"/>
      <c r="C32" s="29"/>
      <c r="D32" s="29"/>
      <c r="E32" s="29"/>
      <c r="F32" s="53" t="s">
        <v>37</v>
      </c>
      <c r="G32" s="54">
        <f>+G27+G15</f>
        <v>86.6</v>
      </c>
      <c r="H32" s="54"/>
      <c r="I32" s="54">
        <f>+I27+I15</f>
        <v>41.71</v>
      </c>
      <c r="J32" s="54"/>
      <c r="K32" s="55">
        <f t="shared" si="5"/>
        <v>1.07624071</v>
      </c>
      <c r="L32" s="29"/>
      <c r="M32" s="54">
        <f>+M27+M15</f>
        <v>20.77</v>
      </c>
      <c r="N32" s="55">
        <f t="shared" si="2"/>
        <v>3.169475205</v>
      </c>
      <c r="O32" s="29"/>
      <c r="P32" s="44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2.0" customHeight="1">
      <c r="A33" s="29"/>
      <c r="B33" s="42"/>
      <c r="C33" s="29"/>
      <c r="D33" s="29"/>
      <c r="E33" s="29"/>
      <c r="F33" s="45"/>
      <c r="G33" s="101">
        <f>+G32/G34</f>
        <v>0.2807950456</v>
      </c>
      <c r="H33" s="45"/>
      <c r="I33" s="45"/>
      <c r="J33" s="45"/>
      <c r="K33" s="45"/>
      <c r="L33" s="29"/>
      <c r="M33" s="29"/>
      <c r="N33" s="29"/>
      <c r="O33" s="29"/>
      <c r="P33" s="44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0" customHeight="1">
      <c r="A34" s="29"/>
      <c r="B34" s="42"/>
      <c r="C34" s="29"/>
      <c r="D34" s="29"/>
      <c r="E34" s="29"/>
      <c r="F34" s="45" t="s">
        <v>39</v>
      </c>
      <c r="G34" s="72">
        <f>+'Macro Región Oriente'!D32</f>
        <v>308.41</v>
      </c>
      <c r="H34" s="45"/>
      <c r="I34" s="45"/>
      <c r="J34" s="45"/>
      <c r="K34" s="45"/>
      <c r="L34" s="29"/>
      <c r="M34" s="29"/>
      <c r="N34" s="29"/>
      <c r="O34" s="29"/>
      <c r="P34" s="44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0" customHeight="1">
      <c r="A35" s="29"/>
      <c r="B35" s="42"/>
      <c r="C35" s="29"/>
      <c r="D35" s="29"/>
      <c r="E35" s="29"/>
      <c r="F35" s="45" t="s">
        <v>40</v>
      </c>
      <c r="G35" s="45"/>
      <c r="H35" s="45"/>
      <c r="I35" s="45"/>
      <c r="J35" s="45"/>
      <c r="K35" s="45"/>
      <c r="L35" s="29"/>
      <c r="M35" s="29"/>
      <c r="N35" s="29"/>
      <c r="O35" s="29"/>
      <c r="P35" s="44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2.0" customHeight="1">
      <c r="A36" s="29"/>
      <c r="B36" s="42"/>
      <c r="C36" s="29"/>
      <c r="D36" s="29"/>
      <c r="E36" s="29"/>
      <c r="F36" s="45"/>
      <c r="G36" s="45"/>
      <c r="H36" s="45"/>
      <c r="I36" s="45"/>
      <c r="J36" s="45"/>
      <c r="K36" s="45"/>
      <c r="L36" s="29"/>
      <c r="M36" s="29"/>
      <c r="N36" s="29"/>
      <c r="O36" s="29"/>
      <c r="P36" s="44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2.0" customHeight="1">
      <c r="A37" s="29"/>
      <c r="B37" s="42"/>
      <c r="C37" s="29"/>
      <c r="D37" s="29"/>
      <c r="E37" s="29"/>
      <c r="F37" s="45"/>
      <c r="G37" s="45"/>
      <c r="H37" s="45"/>
      <c r="I37" s="45"/>
      <c r="J37" s="45"/>
      <c r="K37" s="45"/>
      <c r="L37" s="29"/>
      <c r="M37" s="29"/>
      <c r="N37" s="29"/>
      <c r="O37" s="29"/>
      <c r="P37" s="44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2.0" customHeight="1">
      <c r="A38" s="29"/>
      <c r="B38" s="42"/>
      <c r="C38" s="29"/>
      <c r="D38" s="29"/>
      <c r="E38" s="29"/>
      <c r="F38" s="43" t="s">
        <v>41</v>
      </c>
      <c r="G38" s="43"/>
      <c r="H38" s="43"/>
      <c r="I38" s="43"/>
      <c r="J38" s="43"/>
      <c r="K38" s="43"/>
      <c r="L38" s="29"/>
      <c r="M38" s="29"/>
      <c r="N38" s="29"/>
      <c r="O38" s="29"/>
      <c r="P38" s="44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2.0" customHeight="1">
      <c r="A39" s="29"/>
      <c r="B39" s="42"/>
      <c r="C39" s="29"/>
      <c r="D39" s="29"/>
      <c r="E39" s="29"/>
      <c r="F39" s="45"/>
      <c r="G39" s="45"/>
      <c r="H39" s="45"/>
      <c r="I39" s="45"/>
      <c r="J39" s="45"/>
      <c r="K39" s="45"/>
      <c r="L39" s="29"/>
      <c r="M39" s="29"/>
      <c r="N39" s="29"/>
      <c r="O39" s="29"/>
      <c r="P39" s="44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0" customHeight="1">
      <c r="A40" s="29"/>
      <c r="B40" s="42"/>
      <c r="C40" s="29"/>
      <c r="D40" s="29"/>
      <c r="E40" s="29"/>
      <c r="F40" s="46" t="s">
        <v>42</v>
      </c>
      <c r="G40" s="47"/>
      <c r="H40" s="47"/>
      <c r="I40" s="47"/>
      <c r="J40" s="47"/>
      <c r="K40" s="48"/>
      <c r="L40" s="29"/>
      <c r="M40" s="29"/>
      <c r="N40" s="29"/>
      <c r="O40" s="29"/>
      <c r="P40" s="44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0" customHeight="1">
      <c r="A41" s="29"/>
      <c r="B41" s="42"/>
      <c r="C41" s="29"/>
      <c r="D41" s="29"/>
      <c r="E41" s="29"/>
      <c r="F41" s="49" t="s">
        <v>14</v>
      </c>
      <c r="G41" s="47"/>
      <c r="H41" s="47"/>
      <c r="I41" s="47"/>
      <c r="J41" s="47"/>
      <c r="K41" s="48"/>
      <c r="L41" s="29"/>
      <c r="M41" s="29"/>
      <c r="N41" s="29"/>
      <c r="O41" s="29"/>
      <c r="P41" s="44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0" customHeight="1">
      <c r="A42" s="29"/>
      <c r="B42" s="42"/>
      <c r="C42" s="29"/>
      <c r="D42" s="29"/>
      <c r="E42" s="29"/>
      <c r="F42" s="50"/>
      <c r="G42" s="50"/>
      <c r="H42" s="50"/>
      <c r="I42" s="50"/>
      <c r="J42" s="50"/>
      <c r="K42" s="50"/>
      <c r="L42" s="29"/>
      <c r="M42" s="29"/>
      <c r="N42" s="29"/>
      <c r="O42" s="29"/>
      <c r="P42" s="44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0" customHeight="1">
      <c r="A43" s="29"/>
      <c r="B43" s="42"/>
      <c r="C43" s="29"/>
      <c r="D43" s="29"/>
      <c r="E43" s="29"/>
      <c r="F43" s="51" t="s">
        <v>43</v>
      </c>
      <c r="G43" s="51" t="s">
        <v>16</v>
      </c>
      <c r="H43" s="51" t="s">
        <v>17</v>
      </c>
      <c r="I43" s="51" t="s">
        <v>18</v>
      </c>
      <c r="J43" s="51" t="s">
        <v>17</v>
      </c>
      <c r="K43" s="51" t="s">
        <v>19</v>
      </c>
      <c r="L43" s="29"/>
      <c r="M43" s="51" t="s">
        <v>20</v>
      </c>
      <c r="N43" s="51" t="s">
        <v>21</v>
      </c>
      <c r="O43" s="29"/>
      <c r="P43" s="44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0" customHeight="1">
      <c r="A44" s="29"/>
      <c r="B44" s="42"/>
      <c r="C44" s="29"/>
      <c r="D44" s="29"/>
      <c r="E44" s="29"/>
      <c r="F44" s="60" t="s">
        <v>168</v>
      </c>
      <c r="G44" s="61">
        <v>23.86</v>
      </c>
      <c r="H44" s="62">
        <f t="shared" ref="H44:H54" si="8">+G44/G$55</f>
        <v>0.2755196305</v>
      </c>
      <c r="I44" s="61">
        <v>1.38</v>
      </c>
      <c r="J44" s="62">
        <f t="shared" ref="J44:J54" si="9">+I44/I$55</f>
        <v>0.03308559099</v>
      </c>
      <c r="K44" s="62">
        <f t="shared" ref="K44:K55" si="10">+IFERROR(G44/I44-1, "-")</f>
        <v>16.28985507</v>
      </c>
      <c r="L44" s="29"/>
      <c r="M44" s="61">
        <v>2.8</v>
      </c>
      <c r="N44" s="62">
        <f t="shared" ref="N44:N55" si="11">+IFERROR(G44/M44-1, "-")</f>
        <v>7.521428571</v>
      </c>
      <c r="O44" s="29"/>
      <c r="P44" s="44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0" customHeight="1">
      <c r="A45" s="29"/>
      <c r="B45" s="42"/>
      <c r="C45" s="29"/>
      <c r="D45" s="29"/>
      <c r="E45" s="29"/>
      <c r="F45" s="60" t="s">
        <v>46</v>
      </c>
      <c r="G45" s="61">
        <v>12.94</v>
      </c>
      <c r="H45" s="62">
        <f t="shared" si="8"/>
        <v>0.1494226328</v>
      </c>
      <c r="I45" s="61">
        <v>6.8</v>
      </c>
      <c r="J45" s="62">
        <f t="shared" si="9"/>
        <v>0.1630304483</v>
      </c>
      <c r="K45" s="62">
        <f t="shared" si="10"/>
        <v>0.9029411765</v>
      </c>
      <c r="L45" s="29"/>
      <c r="M45" s="61">
        <v>3.25</v>
      </c>
      <c r="N45" s="62">
        <f t="shared" si="11"/>
        <v>2.981538462</v>
      </c>
      <c r="O45" s="29"/>
      <c r="P45" s="44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0" customHeight="1">
      <c r="A46" s="29"/>
      <c r="B46" s="42"/>
      <c r="C46" s="29"/>
      <c r="D46" s="29"/>
      <c r="E46" s="29"/>
      <c r="F46" s="60" t="s">
        <v>169</v>
      </c>
      <c r="G46" s="61">
        <v>9.6</v>
      </c>
      <c r="H46" s="62">
        <f t="shared" si="8"/>
        <v>0.1108545035</v>
      </c>
      <c r="I46" s="61"/>
      <c r="J46" s="62">
        <f t="shared" si="9"/>
        <v>0</v>
      </c>
      <c r="K46" s="62" t="str">
        <f t="shared" si="10"/>
        <v>-</v>
      </c>
      <c r="L46" s="29"/>
      <c r="M46" s="61"/>
      <c r="N46" s="62" t="str">
        <f t="shared" si="11"/>
        <v>-</v>
      </c>
      <c r="O46" s="29"/>
      <c r="P46" s="44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0" customHeight="1">
      <c r="A47" s="29"/>
      <c r="B47" s="42"/>
      <c r="C47" s="29"/>
      <c r="D47" s="29"/>
      <c r="E47" s="29"/>
      <c r="F47" s="60" t="s">
        <v>138</v>
      </c>
      <c r="G47" s="61">
        <v>9.01</v>
      </c>
      <c r="H47" s="62">
        <f t="shared" si="8"/>
        <v>0.1040415704</v>
      </c>
      <c r="I47" s="61">
        <v>8.05</v>
      </c>
      <c r="J47" s="62">
        <f t="shared" si="9"/>
        <v>0.1929992807</v>
      </c>
      <c r="K47" s="62">
        <f t="shared" si="10"/>
        <v>0.1192546584</v>
      </c>
      <c r="L47" s="29"/>
      <c r="M47" s="61">
        <v>7.14</v>
      </c>
      <c r="N47" s="62">
        <f t="shared" si="11"/>
        <v>0.2619047619</v>
      </c>
      <c r="O47" s="29"/>
      <c r="P47" s="44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0" customHeight="1">
      <c r="A48" s="29"/>
      <c r="B48" s="42"/>
      <c r="C48" s="29"/>
      <c r="D48" s="29"/>
      <c r="E48" s="29"/>
      <c r="F48" s="60" t="s">
        <v>53</v>
      </c>
      <c r="G48" s="61">
        <v>7.17</v>
      </c>
      <c r="H48" s="62">
        <f t="shared" si="8"/>
        <v>0.08279445727</v>
      </c>
      <c r="I48" s="61">
        <v>1.13</v>
      </c>
      <c r="J48" s="62">
        <f t="shared" si="9"/>
        <v>0.0270918245</v>
      </c>
      <c r="K48" s="62">
        <f t="shared" si="10"/>
        <v>5.345132743</v>
      </c>
      <c r="L48" s="29"/>
      <c r="M48" s="61">
        <v>1.2</v>
      </c>
      <c r="N48" s="62">
        <f t="shared" si="11"/>
        <v>4.975</v>
      </c>
      <c r="O48" s="29"/>
      <c r="P48" s="44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2.0" customHeight="1">
      <c r="A49" s="29"/>
      <c r="B49" s="42"/>
      <c r="C49" s="29"/>
      <c r="D49" s="29"/>
      <c r="E49" s="29"/>
      <c r="F49" s="60" t="s">
        <v>51</v>
      </c>
      <c r="G49" s="61">
        <v>7.1</v>
      </c>
      <c r="H49" s="62">
        <f t="shared" si="8"/>
        <v>0.08198614319</v>
      </c>
      <c r="I49" s="61">
        <v>1.72</v>
      </c>
      <c r="J49" s="62">
        <f t="shared" si="9"/>
        <v>0.0412371134</v>
      </c>
      <c r="K49" s="62">
        <f t="shared" si="10"/>
        <v>3.127906977</v>
      </c>
      <c r="L49" s="29"/>
      <c r="M49" s="61">
        <v>1.54</v>
      </c>
      <c r="N49" s="62">
        <f t="shared" si="11"/>
        <v>3.61038961</v>
      </c>
      <c r="O49" s="29"/>
      <c r="P49" s="44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2.0" customHeight="1">
      <c r="A50" s="29"/>
      <c r="B50" s="42"/>
      <c r="C50" s="29"/>
      <c r="D50" s="29"/>
      <c r="E50" s="29"/>
      <c r="F50" s="60" t="s">
        <v>48</v>
      </c>
      <c r="G50" s="61">
        <v>4.25</v>
      </c>
      <c r="H50" s="62">
        <f t="shared" si="8"/>
        <v>0.04907621247</v>
      </c>
      <c r="I50" s="61">
        <v>14.32</v>
      </c>
      <c r="J50" s="62">
        <f t="shared" si="9"/>
        <v>0.3433229441</v>
      </c>
      <c r="K50" s="62">
        <f t="shared" si="10"/>
        <v>-0.7032122905</v>
      </c>
      <c r="L50" s="29"/>
      <c r="M50" s="61"/>
      <c r="N50" s="62" t="str">
        <f t="shared" si="11"/>
        <v>-</v>
      </c>
      <c r="O50" s="29"/>
      <c r="P50" s="44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2.0" customHeight="1">
      <c r="A51" s="29"/>
      <c r="B51" s="42"/>
      <c r="C51" s="29"/>
      <c r="D51" s="29"/>
      <c r="E51" s="29"/>
      <c r="F51" s="60" t="s">
        <v>170</v>
      </c>
      <c r="G51" s="61">
        <v>2.86</v>
      </c>
      <c r="H51" s="62">
        <f t="shared" si="8"/>
        <v>0.03302540416</v>
      </c>
      <c r="I51" s="61">
        <v>0.44</v>
      </c>
      <c r="J51" s="62">
        <f t="shared" si="9"/>
        <v>0.01054902901</v>
      </c>
      <c r="K51" s="62">
        <f t="shared" si="10"/>
        <v>5.5</v>
      </c>
      <c r="L51" s="29"/>
      <c r="M51" s="61">
        <v>0.33</v>
      </c>
      <c r="N51" s="62">
        <f t="shared" si="11"/>
        <v>7.666666667</v>
      </c>
      <c r="O51" s="29"/>
      <c r="P51" s="44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2.0" customHeight="1">
      <c r="A52" s="29"/>
      <c r="B52" s="42"/>
      <c r="C52" s="29"/>
      <c r="D52" s="29"/>
      <c r="E52" s="29"/>
      <c r="F52" s="60" t="s">
        <v>50</v>
      </c>
      <c r="G52" s="61">
        <v>2.48</v>
      </c>
      <c r="H52" s="62">
        <f t="shared" si="8"/>
        <v>0.02863741339</v>
      </c>
      <c r="I52" s="61">
        <v>1.24</v>
      </c>
      <c r="J52" s="62">
        <f t="shared" si="9"/>
        <v>0.02972908175</v>
      </c>
      <c r="K52" s="62">
        <f t="shared" si="10"/>
        <v>1</v>
      </c>
      <c r="L52" s="29"/>
      <c r="M52" s="61">
        <v>0.92</v>
      </c>
      <c r="N52" s="62">
        <f t="shared" si="11"/>
        <v>1.695652174</v>
      </c>
      <c r="O52" s="29"/>
      <c r="P52" s="44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2.0" customHeight="1">
      <c r="A53" s="29"/>
      <c r="B53" s="42"/>
      <c r="C53" s="29"/>
      <c r="D53" s="29"/>
      <c r="E53" s="29"/>
      <c r="F53" s="60" t="s">
        <v>140</v>
      </c>
      <c r="G53" s="61">
        <v>1.37</v>
      </c>
      <c r="H53" s="62">
        <f t="shared" si="8"/>
        <v>0.01581986143</v>
      </c>
      <c r="I53" s="61">
        <v>0.37</v>
      </c>
      <c r="J53" s="62">
        <f t="shared" si="9"/>
        <v>0.008870774395</v>
      </c>
      <c r="K53" s="62">
        <f t="shared" si="10"/>
        <v>2.702702703</v>
      </c>
      <c r="L53" s="29"/>
      <c r="M53" s="61">
        <v>0.11</v>
      </c>
      <c r="N53" s="62">
        <f t="shared" si="11"/>
        <v>11.45454545</v>
      </c>
      <c r="O53" s="29"/>
      <c r="P53" s="44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2.0" customHeight="1">
      <c r="A54" s="29"/>
      <c r="B54" s="42"/>
      <c r="C54" s="29"/>
      <c r="D54" s="29"/>
      <c r="E54" s="29"/>
      <c r="F54" s="53" t="s">
        <v>33</v>
      </c>
      <c r="G54" s="61">
        <f>+G32-SUM(G44:G53)</f>
        <v>5.96</v>
      </c>
      <c r="H54" s="62">
        <f t="shared" si="8"/>
        <v>0.0688221709</v>
      </c>
      <c r="I54" s="61">
        <f>+I32-SUM(I44:I53)</f>
        <v>6.26</v>
      </c>
      <c r="J54" s="62">
        <f t="shared" si="9"/>
        <v>0.1500839127</v>
      </c>
      <c r="K54" s="62">
        <f t="shared" si="10"/>
        <v>-0.04792332268</v>
      </c>
      <c r="L54" s="29"/>
      <c r="M54" s="61">
        <f>+M32-SUM(M44:M53)</f>
        <v>3.48</v>
      </c>
      <c r="N54" s="55">
        <f t="shared" si="11"/>
        <v>0.7126436782</v>
      </c>
      <c r="O54" s="29"/>
      <c r="P54" s="44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2.0" customHeight="1">
      <c r="A55" s="29"/>
      <c r="B55" s="42"/>
      <c r="C55" s="29"/>
      <c r="D55" s="29"/>
      <c r="E55" s="29"/>
      <c r="F55" s="53" t="s">
        <v>37</v>
      </c>
      <c r="G55" s="54">
        <f>+SUM(G44:G54)</f>
        <v>86.6</v>
      </c>
      <c r="H55" s="54"/>
      <c r="I55" s="54">
        <f>+SUM(I44:I54)</f>
        <v>41.71</v>
      </c>
      <c r="J55" s="54"/>
      <c r="K55" s="55">
        <f t="shared" si="10"/>
        <v>1.07624071</v>
      </c>
      <c r="L55" s="29"/>
      <c r="M55" s="54">
        <f>+SUM(M44:M54)</f>
        <v>20.77</v>
      </c>
      <c r="N55" s="55">
        <f t="shared" si="11"/>
        <v>3.169475205</v>
      </c>
      <c r="O55" s="29"/>
      <c r="P55" s="44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2.0" customHeight="1">
      <c r="A56" s="29"/>
      <c r="B56" s="42"/>
      <c r="C56" s="29"/>
      <c r="D56" s="29"/>
      <c r="E56" s="29"/>
      <c r="F56" s="45"/>
      <c r="G56" s="45"/>
      <c r="H56" s="45"/>
      <c r="I56" s="45"/>
      <c r="J56" s="45"/>
      <c r="K56" s="45"/>
      <c r="L56" s="29"/>
      <c r="M56" s="29"/>
      <c r="N56" s="29"/>
      <c r="O56" s="29"/>
      <c r="P56" s="44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2.0" customHeight="1">
      <c r="A57" s="29"/>
      <c r="B57" s="42"/>
      <c r="C57" s="29"/>
      <c r="D57" s="29"/>
      <c r="E57" s="29"/>
      <c r="F57" s="45" t="s">
        <v>39</v>
      </c>
      <c r="G57" s="45"/>
      <c r="H57" s="45"/>
      <c r="I57" s="45"/>
      <c r="J57" s="45"/>
      <c r="K57" s="45"/>
      <c r="L57" s="29"/>
      <c r="M57" s="29"/>
      <c r="N57" s="29"/>
      <c r="O57" s="29"/>
      <c r="P57" s="44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2.0" customHeight="1">
      <c r="A58" s="29"/>
      <c r="B58" s="42"/>
      <c r="C58" s="29"/>
      <c r="D58" s="29"/>
      <c r="E58" s="29"/>
      <c r="F58" s="45" t="s">
        <v>40</v>
      </c>
      <c r="G58" s="45"/>
      <c r="H58" s="45"/>
      <c r="I58" s="45"/>
      <c r="J58" s="45"/>
      <c r="K58" s="45"/>
      <c r="L58" s="29"/>
      <c r="M58" s="29"/>
      <c r="N58" s="29"/>
      <c r="O58" s="29"/>
      <c r="P58" s="44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2.0" customHeight="1">
      <c r="A59" s="29"/>
      <c r="B59" s="42"/>
      <c r="C59" s="29"/>
      <c r="D59" s="29"/>
      <c r="E59" s="29"/>
      <c r="F59" s="45"/>
      <c r="G59" s="45"/>
      <c r="H59" s="45"/>
      <c r="I59" s="45"/>
      <c r="J59" s="45"/>
      <c r="K59" s="45"/>
      <c r="L59" s="29"/>
      <c r="M59" s="29"/>
      <c r="N59" s="29"/>
      <c r="O59" s="29"/>
      <c r="P59" s="44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2.0" customHeight="1">
      <c r="A60" s="29"/>
      <c r="B60" s="42"/>
      <c r="C60" s="29"/>
      <c r="D60" s="29"/>
      <c r="E60" s="29"/>
      <c r="F60" s="45"/>
      <c r="G60" s="45"/>
      <c r="H60" s="45"/>
      <c r="I60" s="45"/>
      <c r="J60" s="45"/>
      <c r="K60" s="45"/>
      <c r="L60" s="29"/>
      <c r="M60" s="29"/>
      <c r="N60" s="29"/>
      <c r="O60" s="29"/>
      <c r="P60" s="44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2.0" customHeight="1">
      <c r="A61" s="29"/>
      <c r="B61" s="42"/>
      <c r="C61" s="29"/>
      <c r="D61" s="29"/>
      <c r="E61" s="29"/>
      <c r="F61" s="43" t="s">
        <v>54</v>
      </c>
      <c r="G61" s="43"/>
      <c r="H61" s="43"/>
      <c r="I61" s="43"/>
      <c r="J61" s="43"/>
      <c r="K61" s="43"/>
      <c r="L61" s="29"/>
      <c r="M61" s="29"/>
      <c r="N61" s="29"/>
      <c r="O61" s="29"/>
      <c r="P61" s="44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2.0" customHeight="1">
      <c r="A62" s="29"/>
      <c r="B62" s="42"/>
      <c r="C62" s="29"/>
      <c r="D62" s="29"/>
      <c r="E62" s="29"/>
      <c r="F62" s="45"/>
      <c r="G62" s="45"/>
      <c r="H62" s="45"/>
      <c r="I62" s="45"/>
      <c r="J62" s="45"/>
      <c r="K62" s="45"/>
      <c r="L62" s="29"/>
      <c r="M62" s="29"/>
      <c r="N62" s="29"/>
      <c r="O62" s="29"/>
      <c r="P62" s="44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2.0" customHeight="1">
      <c r="A63" s="29"/>
      <c r="B63" s="42"/>
      <c r="C63" s="29"/>
      <c r="D63" s="29"/>
      <c r="E63" s="29"/>
      <c r="F63" s="46" t="s">
        <v>55</v>
      </c>
      <c r="G63" s="47"/>
      <c r="H63" s="47"/>
      <c r="I63" s="47"/>
      <c r="J63" s="47"/>
      <c r="K63" s="48"/>
      <c r="L63" s="29"/>
      <c r="M63" s="29"/>
      <c r="N63" s="29"/>
      <c r="O63" s="29"/>
      <c r="P63" s="44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2.0" customHeight="1">
      <c r="A64" s="29"/>
      <c r="B64" s="42"/>
      <c r="C64" s="29"/>
      <c r="D64" s="29"/>
      <c r="E64" s="29"/>
      <c r="F64" s="49" t="s">
        <v>14</v>
      </c>
      <c r="G64" s="47"/>
      <c r="H64" s="47"/>
      <c r="I64" s="47"/>
      <c r="J64" s="47"/>
      <c r="K64" s="48"/>
      <c r="L64" s="29"/>
      <c r="M64" s="29"/>
      <c r="N64" s="29"/>
      <c r="O64" s="29"/>
      <c r="P64" s="44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2.0" customHeight="1">
      <c r="A65" s="29"/>
      <c r="B65" s="42"/>
      <c r="C65" s="29"/>
      <c r="D65" s="29"/>
      <c r="E65" s="29"/>
      <c r="F65" s="50"/>
      <c r="G65" s="50"/>
      <c r="H65" s="50"/>
      <c r="I65" s="50"/>
      <c r="J65" s="50"/>
      <c r="K65" s="50"/>
      <c r="L65" s="29"/>
      <c r="M65" s="29"/>
      <c r="N65" s="29"/>
      <c r="O65" s="29"/>
      <c r="P65" s="44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2.0" customHeight="1">
      <c r="A66" s="29"/>
      <c r="B66" s="42"/>
      <c r="C66" s="29"/>
      <c r="D66" s="29"/>
      <c r="E66" s="29"/>
      <c r="F66" s="51" t="s">
        <v>15</v>
      </c>
      <c r="G66" s="51" t="s">
        <v>16</v>
      </c>
      <c r="H66" s="51" t="s">
        <v>17</v>
      </c>
      <c r="I66" s="51" t="s">
        <v>18</v>
      </c>
      <c r="J66" s="51" t="s">
        <v>17</v>
      </c>
      <c r="K66" s="51" t="s">
        <v>19</v>
      </c>
      <c r="L66" s="29"/>
      <c r="M66" s="51" t="s">
        <v>20</v>
      </c>
      <c r="N66" s="51" t="s">
        <v>21</v>
      </c>
      <c r="O66" s="29"/>
      <c r="P66" s="44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2.0" customHeight="1">
      <c r="A67" s="29"/>
      <c r="B67" s="42"/>
      <c r="C67" s="29"/>
      <c r="D67" s="29"/>
      <c r="E67" s="29"/>
      <c r="F67" s="53" t="s">
        <v>22</v>
      </c>
      <c r="G67" s="54">
        <f>+SUM(G68:G78)</f>
        <v>86.6</v>
      </c>
      <c r="H67" s="54"/>
      <c r="I67" s="54">
        <f>+SUM(I68:I78)</f>
        <v>41.71</v>
      </c>
      <c r="J67" s="54"/>
      <c r="K67" s="55">
        <f t="shared" ref="K67:K91" si="12">+IFERROR(G67/I67-1, "-")</f>
        <v>1.07624071</v>
      </c>
      <c r="L67" s="29"/>
      <c r="M67" s="54">
        <f>+SUM(M68:M78)</f>
        <v>20.77</v>
      </c>
      <c r="N67" s="55">
        <f t="shared" ref="N67:N91" si="13">+IFERROR(G67/M67-1, "-")</f>
        <v>3.169475205</v>
      </c>
      <c r="O67" s="29"/>
      <c r="P67" s="44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2.0" customHeight="1">
      <c r="A68" s="29"/>
      <c r="B68" s="42"/>
      <c r="C68" s="29"/>
      <c r="D68" s="29"/>
      <c r="E68" s="29"/>
      <c r="F68" s="60" t="s">
        <v>160</v>
      </c>
      <c r="G68" s="61">
        <v>51.4</v>
      </c>
      <c r="H68" s="62">
        <f t="shared" ref="H68:H78" si="14">+G68/G$67</f>
        <v>0.5935334873</v>
      </c>
      <c r="I68" s="61">
        <v>17.28</v>
      </c>
      <c r="J68" s="62">
        <f t="shared" ref="J68:J78" si="15">+I68/I$67</f>
        <v>0.4142891393</v>
      </c>
      <c r="K68" s="62">
        <f t="shared" si="12"/>
        <v>1.974537037</v>
      </c>
      <c r="L68" s="29"/>
      <c r="M68" s="61">
        <v>0.07</v>
      </c>
      <c r="N68" s="62">
        <f t="shared" si="13"/>
        <v>733.2857143</v>
      </c>
      <c r="O68" s="29"/>
      <c r="P68" s="44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2.0" customHeight="1">
      <c r="A69" s="29"/>
      <c r="B69" s="42"/>
      <c r="C69" s="29"/>
      <c r="D69" s="29"/>
      <c r="E69" s="29"/>
      <c r="F69" s="60" t="s">
        <v>60</v>
      </c>
      <c r="G69" s="61">
        <v>8.03</v>
      </c>
      <c r="H69" s="62">
        <f t="shared" si="14"/>
        <v>0.09272517321</v>
      </c>
      <c r="I69" s="61">
        <v>1.72</v>
      </c>
      <c r="J69" s="62">
        <f t="shared" si="15"/>
        <v>0.0412371134</v>
      </c>
      <c r="K69" s="62">
        <f t="shared" si="12"/>
        <v>3.668604651</v>
      </c>
      <c r="L69" s="29"/>
      <c r="M69" s="61">
        <v>3.19</v>
      </c>
      <c r="N69" s="62">
        <f t="shared" si="13"/>
        <v>1.517241379</v>
      </c>
      <c r="O69" s="29"/>
      <c r="P69" s="44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2.0" customHeight="1">
      <c r="A70" s="29"/>
      <c r="B70" s="42"/>
      <c r="C70" s="29"/>
      <c r="D70" s="29"/>
      <c r="E70" s="29"/>
      <c r="F70" s="60" t="s">
        <v>57</v>
      </c>
      <c r="G70" s="61">
        <v>7.39</v>
      </c>
      <c r="H70" s="62">
        <f t="shared" si="14"/>
        <v>0.08533487298</v>
      </c>
      <c r="I70" s="61">
        <v>4.53</v>
      </c>
      <c r="J70" s="62">
        <f t="shared" si="15"/>
        <v>0.1086070487</v>
      </c>
      <c r="K70" s="62">
        <f t="shared" si="12"/>
        <v>0.6313465784</v>
      </c>
      <c r="L70" s="29"/>
      <c r="M70" s="61">
        <v>4.08</v>
      </c>
      <c r="N70" s="62">
        <f t="shared" si="13"/>
        <v>0.8112745098</v>
      </c>
      <c r="O70" s="29"/>
      <c r="P70" s="44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2.0" customHeight="1">
      <c r="A71" s="29"/>
      <c r="B71" s="42"/>
      <c r="C71" s="29"/>
      <c r="D71" s="29"/>
      <c r="E71" s="29"/>
      <c r="F71" s="60" t="s">
        <v>62</v>
      </c>
      <c r="G71" s="61">
        <v>4.8</v>
      </c>
      <c r="H71" s="62">
        <f t="shared" si="14"/>
        <v>0.05542725173</v>
      </c>
      <c r="I71" s="61">
        <v>3.87</v>
      </c>
      <c r="J71" s="62">
        <f t="shared" si="15"/>
        <v>0.09278350515</v>
      </c>
      <c r="K71" s="62">
        <f t="shared" si="12"/>
        <v>0.2403100775</v>
      </c>
      <c r="L71" s="29"/>
      <c r="M71" s="61">
        <v>2.33</v>
      </c>
      <c r="N71" s="62">
        <f t="shared" si="13"/>
        <v>1.060085837</v>
      </c>
      <c r="O71" s="29"/>
      <c r="P71" s="44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2.0" customHeight="1">
      <c r="A72" s="29"/>
      <c r="B72" s="42"/>
      <c r="C72" s="29"/>
      <c r="D72" s="29"/>
      <c r="E72" s="29"/>
      <c r="F72" s="60" t="s">
        <v>63</v>
      </c>
      <c r="G72" s="61">
        <v>4.79</v>
      </c>
      <c r="H72" s="62">
        <f t="shared" si="14"/>
        <v>0.05531177829</v>
      </c>
      <c r="I72" s="61">
        <v>2.45</v>
      </c>
      <c r="J72" s="62">
        <f t="shared" si="15"/>
        <v>0.05873891153</v>
      </c>
      <c r="K72" s="62">
        <f t="shared" si="12"/>
        <v>0.9551020408</v>
      </c>
      <c r="L72" s="29"/>
      <c r="M72" s="61">
        <v>4.9</v>
      </c>
      <c r="N72" s="62">
        <f t="shared" si="13"/>
        <v>-0.02244897959</v>
      </c>
      <c r="O72" s="29"/>
      <c r="P72" s="44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2.0" customHeight="1">
      <c r="A73" s="29"/>
      <c r="B73" s="42"/>
      <c r="C73" s="29"/>
      <c r="D73" s="29"/>
      <c r="E73" s="29"/>
      <c r="F73" s="60" t="s">
        <v>171</v>
      </c>
      <c r="G73" s="100">
        <v>2.79</v>
      </c>
      <c r="H73" s="62">
        <f t="shared" si="14"/>
        <v>0.03221709007</v>
      </c>
      <c r="I73" s="61">
        <v>2.7</v>
      </c>
      <c r="J73" s="62">
        <f t="shared" si="15"/>
        <v>0.06473267801</v>
      </c>
      <c r="K73" s="62">
        <f t="shared" si="12"/>
        <v>0.03333333333</v>
      </c>
      <c r="L73" s="29"/>
      <c r="M73" s="61">
        <v>2.62</v>
      </c>
      <c r="N73" s="62">
        <f t="shared" si="13"/>
        <v>0.06488549618</v>
      </c>
      <c r="O73" s="29"/>
      <c r="P73" s="44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2.0" customHeight="1">
      <c r="A74" s="29"/>
      <c r="B74" s="42"/>
      <c r="C74" s="29"/>
      <c r="D74" s="29"/>
      <c r="E74" s="29"/>
      <c r="F74" s="60" t="s">
        <v>65</v>
      </c>
      <c r="G74" s="61">
        <v>2.77</v>
      </c>
      <c r="H74" s="62">
        <f t="shared" si="14"/>
        <v>0.03198614319</v>
      </c>
      <c r="I74" s="61">
        <v>0.06</v>
      </c>
      <c r="J74" s="62">
        <f t="shared" si="15"/>
        <v>0.001438503956</v>
      </c>
      <c r="K74" s="62">
        <f t="shared" si="12"/>
        <v>45.16666667</v>
      </c>
      <c r="L74" s="29"/>
      <c r="M74" s="61">
        <v>1.18</v>
      </c>
      <c r="N74" s="62">
        <f t="shared" si="13"/>
        <v>1.347457627</v>
      </c>
      <c r="O74" s="29"/>
      <c r="P74" s="44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2.0" customHeight="1">
      <c r="A75" s="29"/>
      <c r="B75" s="42"/>
      <c r="C75" s="29"/>
      <c r="D75" s="29"/>
      <c r="E75" s="29"/>
      <c r="F75" s="60" t="s">
        <v>172</v>
      </c>
      <c r="G75" s="61">
        <v>1.2</v>
      </c>
      <c r="H75" s="62">
        <f t="shared" si="14"/>
        <v>0.01385681293</v>
      </c>
      <c r="I75" s="61">
        <v>0.62</v>
      </c>
      <c r="J75" s="62">
        <f t="shared" si="15"/>
        <v>0.01486454088</v>
      </c>
      <c r="K75" s="62">
        <f t="shared" si="12"/>
        <v>0.935483871</v>
      </c>
      <c r="L75" s="29"/>
      <c r="M75" s="61"/>
      <c r="N75" s="62" t="str">
        <f t="shared" si="13"/>
        <v>-</v>
      </c>
      <c r="O75" s="29"/>
      <c r="P75" s="44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2.0" customHeight="1">
      <c r="A76" s="29"/>
      <c r="B76" s="42"/>
      <c r="C76" s="29"/>
      <c r="D76" s="29"/>
      <c r="E76" s="29"/>
      <c r="F76" s="60" t="s">
        <v>173</v>
      </c>
      <c r="G76" s="61">
        <v>1.14</v>
      </c>
      <c r="H76" s="62">
        <f t="shared" si="14"/>
        <v>0.01316397229</v>
      </c>
      <c r="I76" s="61">
        <v>0.05</v>
      </c>
      <c r="J76" s="62">
        <f t="shared" si="15"/>
        <v>0.001198753297</v>
      </c>
      <c r="K76" s="62">
        <f t="shared" si="12"/>
        <v>21.8</v>
      </c>
      <c r="L76" s="29"/>
      <c r="M76" s="61"/>
      <c r="N76" s="62" t="str">
        <f t="shared" si="13"/>
        <v>-</v>
      </c>
      <c r="O76" s="29"/>
      <c r="P76" s="44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2.0" customHeight="1">
      <c r="A77" s="29"/>
      <c r="B77" s="42"/>
      <c r="C77" s="29"/>
      <c r="D77" s="29"/>
      <c r="E77" s="29"/>
      <c r="F77" s="60" t="s">
        <v>64</v>
      </c>
      <c r="G77" s="102">
        <v>0.82</v>
      </c>
      <c r="H77" s="62">
        <f t="shared" si="14"/>
        <v>0.009468822171</v>
      </c>
      <c r="I77" s="61">
        <v>1.07</v>
      </c>
      <c r="J77" s="62">
        <f t="shared" si="15"/>
        <v>0.02565332055</v>
      </c>
      <c r="K77" s="62">
        <f t="shared" si="12"/>
        <v>-0.2336448598</v>
      </c>
      <c r="L77" s="29"/>
      <c r="M77" s="61">
        <v>0.72</v>
      </c>
      <c r="N77" s="62">
        <f t="shared" si="13"/>
        <v>0.1388888889</v>
      </c>
      <c r="O77" s="29"/>
      <c r="P77" s="44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2.0" customHeight="1">
      <c r="A78" s="29"/>
      <c r="B78" s="42"/>
      <c r="C78" s="29"/>
      <c r="D78" s="29"/>
      <c r="E78" s="29"/>
      <c r="F78" s="60" t="s">
        <v>33</v>
      </c>
      <c r="G78" s="61">
        <f>+G15-SUM(G68:G77)</f>
        <v>1.47</v>
      </c>
      <c r="H78" s="62">
        <f t="shared" si="14"/>
        <v>0.01697459584</v>
      </c>
      <c r="I78" s="61">
        <f>+I15-SUM(I68:I77)</f>
        <v>7.36</v>
      </c>
      <c r="J78" s="62">
        <f t="shared" si="15"/>
        <v>0.1764564853</v>
      </c>
      <c r="K78" s="62">
        <f t="shared" si="12"/>
        <v>-0.8002717391</v>
      </c>
      <c r="L78" s="29"/>
      <c r="M78" s="61">
        <f>+M15-SUM(M68:M77)</f>
        <v>1.68</v>
      </c>
      <c r="N78" s="62">
        <f t="shared" si="13"/>
        <v>-0.125</v>
      </c>
      <c r="O78" s="29"/>
      <c r="P78" s="44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2.0" customHeight="1">
      <c r="A79" s="29"/>
      <c r="B79" s="42"/>
      <c r="C79" s="29"/>
      <c r="D79" s="29"/>
      <c r="E79" s="29"/>
      <c r="F79" s="53" t="s">
        <v>34</v>
      </c>
      <c r="G79" s="54">
        <f>+SUM(G80:G90)</f>
        <v>0</v>
      </c>
      <c r="H79" s="54"/>
      <c r="I79" s="54">
        <f>+SUM(I80:I90)</f>
        <v>0</v>
      </c>
      <c r="J79" s="54"/>
      <c r="K79" s="55" t="str">
        <f t="shared" si="12"/>
        <v>-</v>
      </c>
      <c r="L79" s="29"/>
      <c r="M79" s="54">
        <f>+SUM(M80:M90)</f>
        <v>0</v>
      </c>
      <c r="N79" s="55" t="str">
        <f t="shared" si="13"/>
        <v>-</v>
      </c>
      <c r="O79" s="29"/>
      <c r="P79" s="44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2.0" customHeight="1">
      <c r="A80" s="29"/>
      <c r="B80" s="42"/>
      <c r="C80" s="29"/>
      <c r="D80" s="29"/>
      <c r="E80" s="29"/>
      <c r="F80" s="60"/>
      <c r="G80" s="61"/>
      <c r="H80" s="62" t="str">
        <f t="shared" ref="H80:H90" si="16">+G80/G$79</f>
        <v>#DIV/0!</v>
      </c>
      <c r="I80" s="61"/>
      <c r="J80" s="62" t="str">
        <f t="shared" ref="J80:J90" si="17">+I80/I$79</f>
        <v>#DIV/0!</v>
      </c>
      <c r="K80" s="62" t="str">
        <f t="shared" si="12"/>
        <v>-</v>
      </c>
      <c r="L80" s="29"/>
      <c r="M80" s="61"/>
      <c r="N80" s="62" t="str">
        <f t="shared" si="13"/>
        <v>-</v>
      </c>
      <c r="O80" s="29"/>
      <c r="P80" s="44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2.0" customHeight="1">
      <c r="A81" s="29"/>
      <c r="B81" s="42"/>
      <c r="C81" s="29"/>
      <c r="D81" s="29"/>
      <c r="E81" s="29"/>
      <c r="F81" s="60"/>
      <c r="G81" s="61"/>
      <c r="H81" s="62" t="str">
        <f t="shared" si="16"/>
        <v>#DIV/0!</v>
      </c>
      <c r="I81" s="61"/>
      <c r="J81" s="62" t="str">
        <f t="shared" si="17"/>
        <v>#DIV/0!</v>
      </c>
      <c r="K81" s="62" t="str">
        <f t="shared" si="12"/>
        <v>-</v>
      </c>
      <c r="L81" s="29"/>
      <c r="M81" s="61"/>
      <c r="N81" s="62" t="str">
        <f t="shared" si="13"/>
        <v>-</v>
      </c>
      <c r="O81" s="29"/>
      <c r="P81" s="44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2.0" customHeight="1">
      <c r="A82" s="29"/>
      <c r="B82" s="42"/>
      <c r="C82" s="29"/>
      <c r="D82" s="29"/>
      <c r="E82" s="29"/>
      <c r="F82" s="60"/>
      <c r="G82" s="61"/>
      <c r="H82" s="62" t="str">
        <f t="shared" si="16"/>
        <v>#DIV/0!</v>
      </c>
      <c r="I82" s="61"/>
      <c r="J82" s="62" t="str">
        <f t="shared" si="17"/>
        <v>#DIV/0!</v>
      </c>
      <c r="K82" s="62" t="str">
        <f t="shared" si="12"/>
        <v>-</v>
      </c>
      <c r="L82" s="29"/>
      <c r="M82" s="61"/>
      <c r="N82" s="62" t="str">
        <f t="shared" si="13"/>
        <v>-</v>
      </c>
      <c r="O82" s="29"/>
      <c r="P82" s="44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2.0" customHeight="1">
      <c r="A83" s="29"/>
      <c r="B83" s="42"/>
      <c r="C83" s="29"/>
      <c r="D83" s="29"/>
      <c r="E83" s="29"/>
      <c r="F83" s="60"/>
      <c r="G83" s="61"/>
      <c r="H83" s="62" t="str">
        <f t="shared" si="16"/>
        <v>#DIV/0!</v>
      </c>
      <c r="I83" s="61"/>
      <c r="J83" s="62" t="str">
        <f t="shared" si="17"/>
        <v>#DIV/0!</v>
      </c>
      <c r="K83" s="62" t="str">
        <f t="shared" si="12"/>
        <v>-</v>
      </c>
      <c r="L83" s="29"/>
      <c r="M83" s="61"/>
      <c r="N83" s="62" t="str">
        <f t="shared" si="13"/>
        <v>-</v>
      </c>
      <c r="O83" s="29"/>
      <c r="P83" s="44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2.0" customHeight="1">
      <c r="A84" s="29"/>
      <c r="B84" s="42"/>
      <c r="C84" s="29"/>
      <c r="D84" s="29"/>
      <c r="E84" s="29"/>
      <c r="F84" s="60"/>
      <c r="G84" s="61"/>
      <c r="H84" s="62" t="str">
        <f t="shared" si="16"/>
        <v>#DIV/0!</v>
      </c>
      <c r="I84" s="61"/>
      <c r="J84" s="62" t="str">
        <f t="shared" si="17"/>
        <v>#DIV/0!</v>
      </c>
      <c r="K84" s="62" t="str">
        <f t="shared" si="12"/>
        <v>-</v>
      </c>
      <c r="L84" s="29"/>
      <c r="M84" s="61"/>
      <c r="N84" s="62" t="str">
        <f t="shared" si="13"/>
        <v>-</v>
      </c>
      <c r="O84" s="29"/>
      <c r="P84" s="44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2.0" customHeight="1">
      <c r="A85" s="29"/>
      <c r="B85" s="42"/>
      <c r="C85" s="29"/>
      <c r="D85" s="29"/>
      <c r="E85" s="29"/>
      <c r="F85" s="60"/>
      <c r="G85" s="61"/>
      <c r="H85" s="62" t="str">
        <f t="shared" si="16"/>
        <v>#DIV/0!</v>
      </c>
      <c r="I85" s="61"/>
      <c r="J85" s="62" t="str">
        <f t="shared" si="17"/>
        <v>#DIV/0!</v>
      </c>
      <c r="K85" s="62" t="str">
        <f t="shared" si="12"/>
        <v>-</v>
      </c>
      <c r="L85" s="29"/>
      <c r="M85" s="61"/>
      <c r="N85" s="62" t="str">
        <f t="shared" si="13"/>
        <v>-</v>
      </c>
      <c r="O85" s="29"/>
      <c r="P85" s="44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2.0" customHeight="1">
      <c r="A86" s="29"/>
      <c r="B86" s="42"/>
      <c r="C86" s="29"/>
      <c r="D86" s="29"/>
      <c r="E86" s="29"/>
      <c r="F86" s="60"/>
      <c r="G86" s="61"/>
      <c r="H86" s="62" t="str">
        <f t="shared" si="16"/>
        <v>#DIV/0!</v>
      </c>
      <c r="I86" s="61"/>
      <c r="J86" s="62" t="str">
        <f t="shared" si="17"/>
        <v>#DIV/0!</v>
      </c>
      <c r="K86" s="62" t="str">
        <f t="shared" si="12"/>
        <v>-</v>
      </c>
      <c r="L86" s="29"/>
      <c r="M86" s="61"/>
      <c r="N86" s="62" t="str">
        <f t="shared" si="13"/>
        <v>-</v>
      </c>
      <c r="O86" s="29"/>
      <c r="P86" s="44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2.0" customHeight="1">
      <c r="A87" s="29"/>
      <c r="B87" s="42"/>
      <c r="C87" s="29"/>
      <c r="D87" s="29"/>
      <c r="E87" s="29"/>
      <c r="F87" s="60"/>
      <c r="G87" s="61"/>
      <c r="H87" s="62" t="str">
        <f t="shared" si="16"/>
        <v>#DIV/0!</v>
      </c>
      <c r="I87" s="61"/>
      <c r="J87" s="62" t="str">
        <f t="shared" si="17"/>
        <v>#DIV/0!</v>
      </c>
      <c r="K87" s="62" t="str">
        <f t="shared" si="12"/>
        <v>-</v>
      </c>
      <c r="L87" s="29"/>
      <c r="M87" s="61"/>
      <c r="N87" s="62" t="str">
        <f t="shared" si="13"/>
        <v>-</v>
      </c>
      <c r="O87" s="29"/>
      <c r="P87" s="44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2.0" customHeight="1">
      <c r="A88" s="29"/>
      <c r="B88" s="42"/>
      <c r="C88" s="29"/>
      <c r="D88" s="29"/>
      <c r="E88" s="29"/>
      <c r="F88" s="60"/>
      <c r="G88" s="61"/>
      <c r="H88" s="62" t="str">
        <f t="shared" si="16"/>
        <v>#DIV/0!</v>
      </c>
      <c r="I88" s="61"/>
      <c r="J88" s="62" t="str">
        <f t="shared" si="17"/>
        <v>#DIV/0!</v>
      </c>
      <c r="K88" s="62" t="str">
        <f t="shared" si="12"/>
        <v>-</v>
      </c>
      <c r="L88" s="29"/>
      <c r="M88" s="61"/>
      <c r="N88" s="62" t="str">
        <f t="shared" si="13"/>
        <v>-</v>
      </c>
      <c r="O88" s="29"/>
      <c r="P88" s="44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2.0" customHeight="1">
      <c r="A89" s="29"/>
      <c r="B89" s="42"/>
      <c r="C89" s="29"/>
      <c r="D89" s="29"/>
      <c r="E89" s="29"/>
      <c r="F89" s="60"/>
      <c r="G89" s="61"/>
      <c r="H89" s="62" t="str">
        <f t="shared" si="16"/>
        <v>#DIV/0!</v>
      </c>
      <c r="I89" s="61"/>
      <c r="J89" s="62" t="str">
        <f t="shared" si="17"/>
        <v>#DIV/0!</v>
      </c>
      <c r="K89" s="62" t="str">
        <f t="shared" si="12"/>
        <v>-</v>
      </c>
      <c r="L89" s="29"/>
      <c r="M89" s="61"/>
      <c r="N89" s="62" t="str">
        <f t="shared" si="13"/>
        <v>-</v>
      </c>
      <c r="O89" s="29"/>
      <c r="P89" s="44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2.0" customHeight="1">
      <c r="A90" s="29"/>
      <c r="B90" s="42"/>
      <c r="C90" s="29"/>
      <c r="D90" s="29"/>
      <c r="E90" s="29"/>
      <c r="F90" s="60" t="s">
        <v>33</v>
      </c>
      <c r="G90" s="61">
        <f>+G27-SUM(G80:G89)</f>
        <v>0</v>
      </c>
      <c r="H90" s="62" t="str">
        <f t="shared" si="16"/>
        <v>#DIV/0!</v>
      </c>
      <c r="I90" s="61">
        <f>+I27-SUM(I80:I89)</f>
        <v>0</v>
      </c>
      <c r="J90" s="62" t="str">
        <f t="shared" si="17"/>
        <v>#DIV/0!</v>
      </c>
      <c r="K90" s="62" t="str">
        <f t="shared" si="12"/>
        <v>-</v>
      </c>
      <c r="L90" s="29"/>
      <c r="M90" s="61">
        <f>+M27-SUM(M80:M89)</f>
        <v>0</v>
      </c>
      <c r="N90" s="62" t="str">
        <f t="shared" si="13"/>
        <v>-</v>
      </c>
      <c r="O90" s="29"/>
      <c r="P90" s="44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2.0" customHeight="1">
      <c r="A91" s="29"/>
      <c r="B91" s="42"/>
      <c r="C91" s="29"/>
      <c r="D91" s="29"/>
      <c r="E91" s="29"/>
      <c r="F91" s="53" t="s">
        <v>37</v>
      </c>
      <c r="G91" s="54">
        <f>+G79+G67</f>
        <v>86.6</v>
      </c>
      <c r="H91" s="54"/>
      <c r="I91" s="54">
        <f>+I79+I67</f>
        <v>41.71</v>
      </c>
      <c r="J91" s="54"/>
      <c r="K91" s="55">
        <f t="shared" si="12"/>
        <v>1.07624071</v>
      </c>
      <c r="L91" s="29"/>
      <c r="M91" s="54">
        <f>+M79+M67</f>
        <v>20.77</v>
      </c>
      <c r="N91" s="55">
        <f t="shared" si="13"/>
        <v>3.169475205</v>
      </c>
      <c r="O91" s="29"/>
      <c r="P91" s="44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2.0" customHeight="1">
      <c r="A92" s="29"/>
      <c r="B92" s="42"/>
      <c r="C92" s="29"/>
      <c r="D92" s="29"/>
      <c r="E92" s="29"/>
      <c r="F92" s="45"/>
      <c r="G92" s="45"/>
      <c r="H92" s="45"/>
      <c r="I92" s="45"/>
      <c r="J92" s="45"/>
      <c r="K92" s="45"/>
      <c r="L92" s="29"/>
      <c r="M92" s="29"/>
      <c r="N92" s="29"/>
      <c r="O92" s="29"/>
      <c r="P92" s="44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2.0" customHeight="1">
      <c r="A93" s="29"/>
      <c r="B93" s="42"/>
      <c r="C93" s="29"/>
      <c r="D93" s="29"/>
      <c r="E93" s="29"/>
      <c r="F93" s="45" t="s">
        <v>39</v>
      </c>
      <c r="G93" s="45"/>
      <c r="H93" s="45"/>
      <c r="I93" s="45"/>
      <c r="J93" s="45"/>
      <c r="K93" s="45"/>
      <c r="L93" s="29"/>
      <c r="M93" s="29"/>
      <c r="N93" s="29"/>
      <c r="O93" s="29"/>
      <c r="P93" s="44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2.0" customHeight="1">
      <c r="A94" s="29"/>
      <c r="B94" s="42"/>
      <c r="C94" s="29"/>
      <c r="D94" s="29"/>
      <c r="E94" s="29"/>
      <c r="F94" s="45" t="s">
        <v>40</v>
      </c>
      <c r="G94" s="45"/>
      <c r="H94" s="45"/>
      <c r="I94" s="45"/>
      <c r="J94" s="45"/>
      <c r="K94" s="45"/>
      <c r="L94" s="29"/>
      <c r="M94" s="29"/>
      <c r="N94" s="29"/>
      <c r="O94" s="29"/>
      <c r="P94" s="44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2.0" customHeight="1">
      <c r="A95" s="29"/>
      <c r="B95" s="42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44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2.0" customHeight="1">
      <c r="A96" s="29"/>
      <c r="B96" s="68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70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2.0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2.0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2.0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2.0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2.0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2.0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2.0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2.0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2.0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2.0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2.0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2.0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2.0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2.0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2.0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2.0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2.0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2.0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2.0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2.0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2.0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2.0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2.0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2.0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2.0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2.0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2.0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2.0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2.0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2.0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2.0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2.0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2.0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2.0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2.0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2.0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2.0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2.0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2.0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2.0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2.0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2.0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2.0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2.0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2.0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2.0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2.0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2.0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2.0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2.0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2.0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2.0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2.0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2.0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2.0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2.0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2.0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2.0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2.0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2.0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2.0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2.0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2.0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2.0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2.0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2.0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2.0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2.0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2.0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2.0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2.0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2.0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2.0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2.0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2.0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2.0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2.0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2.0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2.0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2.0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2.0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2.0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2.0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2.0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2.0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2.0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2.0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2.0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2.0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2.0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2.0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2.0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2.0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2.0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2.0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2.0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2.0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2.0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2.0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2.0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2.0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2.0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2.0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2.0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2.0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2.0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2.0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2.0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2.0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2.0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2.0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2.0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2.0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2.0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2.0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2.0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2.0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2.0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2.0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2.0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2.0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2.0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2.0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2.0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2.0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2.0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2.0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2.0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2.0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2.0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ht="12.0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ht="12.0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ht="12.0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ht="12.0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ht="12.0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ht="12.0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ht="12.0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ht="12.0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ht="12.0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ht="12.0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ht="12.0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ht="12.0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ht="12.0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ht="12.0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ht="12.0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ht="12.0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ht="12.0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ht="12.0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ht="12.0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ht="12.0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ht="12.0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ht="12.0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ht="12.0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ht="12.0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ht="12.0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ht="12.0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ht="12.0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ht="12.0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ht="12.0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ht="12.0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ht="12.0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ht="12.0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ht="12.0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ht="12.0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ht="12.0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ht="12.0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ht="12.0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ht="12.0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ht="12.0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ht="12.0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ht="12.0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ht="12.0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ht="12.0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ht="12.0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ht="12.0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ht="12.0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ht="12.0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ht="12.0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ht="12.0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ht="12.0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ht="12.0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ht="12.0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ht="12.0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ht="12.0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ht="12.0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ht="12.0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ht="12.0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ht="12.0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ht="12.0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ht="12.0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ht="12.0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ht="12.0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ht="12.0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ht="12.0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ht="12.0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ht="12.0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ht="12.0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ht="12.0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ht="12.0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ht="12.0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ht="12.0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ht="12.0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ht="12.0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ht="12.0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ht="12.0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ht="12.0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ht="12.0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ht="12.0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ht="12.0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ht="12.0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ht="12.0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ht="12.0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ht="12.0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ht="12.0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ht="12.0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ht="12.0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ht="12.0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ht="12.0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ht="12.0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ht="12.0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ht="12.0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ht="12.0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ht="12.0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ht="12.0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ht="12.0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ht="12.0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ht="12.0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ht="12.0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ht="12.0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ht="12.0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ht="12.0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ht="12.0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ht="12.0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ht="12.0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ht="12.0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ht="12.0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ht="12.0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ht="12.0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ht="12.0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ht="12.0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ht="12.0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ht="12.0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ht="12.0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ht="12.0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ht="12.0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ht="12.0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ht="12.0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ht="12.0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ht="12.0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ht="12.0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ht="12.0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ht="12.0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ht="12.0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ht="12.0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ht="12.0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ht="12.0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ht="12.0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ht="12.0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ht="12.0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ht="12.0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ht="12.0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ht="12.0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ht="12.0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ht="12.0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ht="12.0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ht="12.0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ht="12.0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ht="12.0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ht="12.0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ht="12.0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ht="12.0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ht="12.0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ht="12.0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ht="12.0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ht="12.0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ht="12.0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ht="12.0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ht="12.0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ht="12.0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ht="12.0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ht="12.0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ht="12.0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ht="12.0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ht="12.0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ht="12.0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ht="12.0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ht="12.0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ht="12.0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ht="12.0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ht="12.0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ht="12.0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ht="12.0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ht="12.0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ht="12.0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ht="12.0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ht="12.0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ht="12.0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ht="12.0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ht="12.0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ht="12.0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ht="12.0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ht="12.0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ht="12.0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ht="12.0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ht="12.0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ht="12.0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ht="12.0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ht="12.0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ht="12.0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ht="12.0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ht="12.0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ht="12.0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ht="12.0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ht="12.0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ht="12.0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ht="12.0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ht="12.0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ht="12.0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ht="12.0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ht="12.0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ht="12.0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ht="12.0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ht="12.0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ht="12.0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ht="12.0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ht="12.0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ht="12.0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ht="12.0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ht="12.0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ht="12.0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ht="12.0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ht="12.0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ht="12.0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ht="12.0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ht="12.0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ht="12.0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ht="12.0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ht="12.0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ht="12.0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ht="12.0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ht="12.0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ht="12.0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ht="12.0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ht="12.0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ht="12.0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ht="12.0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ht="12.0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ht="12.0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ht="12.0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ht="12.0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ht="12.0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ht="12.0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ht="12.0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ht="12.0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ht="12.0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ht="12.0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ht="12.0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ht="12.0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ht="12.0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ht="12.0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ht="12.0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ht="12.0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ht="12.0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ht="12.0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ht="12.0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ht="12.0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ht="12.0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ht="12.0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ht="12.0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ht="12.0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ht="12.0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ht="12.0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ht="12.0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ht="12.0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ht="12.0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ht="12.0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ht="12.0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ht="12.0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ht="12.0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ht="12.0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ht="12.0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ht="12.0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ht="12.0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ht="12.0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ht="12.0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ht="12.0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ht="12.0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ht="12.0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ht="12.0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ht="12.0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ht="12.0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ht="12.0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ht="12.0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ht="12.0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ht="12.0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ht="12.0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ht="12.0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ht="12.0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ht="12.0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ht="12.0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ht="12.0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ht="12.0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ht="12.0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ht="12.0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ht="12.0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ht="12.0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ht="12.0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ht="12.0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ht="12.0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ht="12.0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ht="12.0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ht="12.0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ht="12.0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ht="12.0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ht="12.0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ht="12.0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ht="12.0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ht="12.0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ht="12.0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ht="12.0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ht="12.0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ht="12.0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ht="12.0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ht="12.0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ht="12.0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ht="12.0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ht="12.0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ht="12.0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ht="12.0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ht="12.0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ht="12.0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ht="12.0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ht="12.0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ht="12.0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ht="12.0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ht="12.0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ht="12.0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ht="12.0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ht="12.0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ht="12.0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ht="12.0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ht="12.0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ht="12.0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ht="12.0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ht="12.0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ht="12.0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ht="12.0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ht="12.0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ht="12.0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ht="12.0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ht="12.0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ht="12.0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ht="12.0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ht="12.0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ht="12.0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ht="12.0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ht="12.0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ht="12.0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ht="12.0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ht="12.0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ht="12.0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ht="12.0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ht="12.0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ht="12.0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ht="12.0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ht="12.0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ht="12.0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ht="12.0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ht="12.0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ht="12.0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ht="12.0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ht="12.0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ht="12.0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ht="12.0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ht="12.0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ht="12.0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ht="12.0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ht="12.0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ht="12.0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ht="12.0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ht="12.0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ht="12.0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ht="12.0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ht="12.0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ht="12.0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ht="12.0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ht="12.0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ht="12.0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ht="12.0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ht="12.0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ht="12.0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ht="12.0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ht="12.0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ht="12.0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ht="12.0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ht="12.0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ht="12.0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ht="12.0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ht="12.0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ht="12.0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ht="12.0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ht="12.0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ht="12.0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ht="12.0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ht="12.0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ht="12.0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ht="12.0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ht="12.0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ht="12.0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ht="12.0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ht="12.0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ht="12.0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ht="12.0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ht="12.0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ht="12.0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ht="12.0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ht="12.0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ht="12.0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ht="12.0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ht="12.0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ht="12.0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ht="12.0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ht="12.0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ht="12.0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ht="12.0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ht="12.0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ht="12.0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ht="12.0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ht="12.0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ht="12.0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ht="12.0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ht="12.0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ht="12.0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ht="12.0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ht="12.0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ht="12.0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ht="12.0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ht="12.0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ht="12.0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ht="12.0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ht="12.0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ht="12.0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ht="12.0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ht="12.0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ht="12.0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ht="12.0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ht="12.0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ht="12.0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ht="12.0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ht="12.0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ht="12.0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ht="12.0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ht="12.0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ht="12.0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ht="12.0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ht="12.0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ht="12.0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ht="12.0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ht="12.0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ht="12.0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ht="12.0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ht="12.0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ht="12.0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ht="12.0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ht="12.0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ht="12.0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ht="12.0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ht="12.0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ht="12.0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ht="12.0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ht="12.0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ht="12.0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ht="12.0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ht="12.0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ht="12.0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ht="12.0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ht="12.0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ht="12.0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ht="12.0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ht="12.0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ht="12.0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ht="12.0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ht="12.0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ht="12.0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ht="12.0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ht="12.0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ht="12.0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ht="12.0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ht="12.0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ht="12.0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ht="12.0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ht="12.0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ht="12.0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ht="12.0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ht="12.0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ht="12.0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ht="12.0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ht="12.0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ht="12.0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ht="12.0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ht="12.0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ht="12.0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ht="12.0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ht="12.0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ht="12.0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ht="12.0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ht="12.0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ht="12.0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ht="12.0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ht="12.0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ht="12.0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ht="12.0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ht="12.0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ht="12.0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ht="12.0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ht="12.0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ht="12.0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ht="12.0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ht="12.0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ht="12.0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ht="12.0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ht="12.0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ht="12.0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ht="12.0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ht="12.0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ht="12.0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ht="12.0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ht="12.0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ht="12.0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ht="12.0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ht="12.0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ht="12.0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ht="12.0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ht="12.0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ht="12.0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ht="12.0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ht="12.0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ht="12.0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ht="12.0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ht="12.0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ht="12.0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ht="12.0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ht="12.0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ht="12.0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ht="12.0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ht="12.0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ht="12.0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ht="12.0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ht="12.0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ht="12.0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ht="12.0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ht="12.0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ht="12.0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ht="12.0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ht="12.0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ht="12.0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ht="12.0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ht="12.0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ht="12.0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ht="12.0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ht="12.0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ht="12.0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ht="12.0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ht="12.0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ht="12.0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ht="12.0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ht="12.0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ht="12.0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ht="12.0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ht="12.0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ht="12.0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ht="12.0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ht="12.0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ht="12.0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ht="12.0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ht="12.0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ht="12.0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ht="12.0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ht="12.0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ht="12.0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ht="12.0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ht="12.0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ht="12.0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ht="12.0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ht="12.0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ht="12.0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ht="12.0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ht="12.0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ht="12.0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ht="12.0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ht="12.0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ht="12.0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ht="12.0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ht="12.0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ht="12.0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ht="12.0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ht="12.0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ht="12.0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ht="12.0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ht="12.0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ht="12.0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ht="12.0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ht="12.0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ht="12.0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ht="12.0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ht="12.0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ht="12.0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ht="12.0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ht="12.0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ht="12.0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ht="12.0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ht="12.0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ht="12.0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ht="12.0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ht="12.0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ht="12.0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ht="12.0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ht="12.0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ht="12.0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ht="12.0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ht="12.0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ht="12.0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ht="12.0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ht="12.0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ht="12.0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ht="12.0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ht="12.0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ht="12.0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ht="12.0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ht="12.0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ht="12.0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ht="12.0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ht="12.0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ht="12.0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ht="12.0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ht="12.0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ht="12.0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ht="12.0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ht="12.0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ht="12.0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ht="12.0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ht="12.0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ht="12.0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ht="12.0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ht="12.0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ht="12.0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ht="12.0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ht="12.0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ht="12.0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ht="12.0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ht="12.0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ht="12.0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ht="12.0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ht="12.0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ht="12.0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ht="12.0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ht="12.0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ht="12.0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ht="12.0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ht="12.0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ht="12.0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ht="12.0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ht="12.0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ht="12.0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ht="12.0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ht="12.0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ht="12.0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ht="12.0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ht="12.0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ht="12.0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ht="12.0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ht="12.0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ht="12.0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ht="12.0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ht="12.0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ht="12.0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ht="12.0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ht="12.0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ht="12.0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ht="12.0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ht="12.0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ht="12.0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ht="12.0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ht="12.0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ht="12.0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ht="12.0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ht="12.0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ht="12.0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ht="12.0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ht="12.0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ht="12.0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ht="12.0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ht="12.0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ht="12.0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ht="12.0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ht="12.0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ht="12.0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ht="12.0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ht="12.0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ht="12.0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ht="12.0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ht="12.0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ht="12.0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ht="12.0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ht="12.0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ht="12.0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ht="12.0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ht="12.0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ht="12.0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ht="12.0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ht="12.0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ht="12.0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ht="12.0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ht="12.0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ht="12.0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ht="12.0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ht="12.0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ht="12.0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ht="12.0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ht="12.0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ht="12.0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ht="12.0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ht="12.0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ht="12.0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ht="12.0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ht="12.0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ht="12.0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ht="12.0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ht="12.0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ht="12.0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ht="12.0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ht="12.0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ht="12.0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ht="12.0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ht="12.0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ht="12.0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ht="12.0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ht="12.0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ht="12.0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ht="12.0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ht="12.0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ht="12.0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ht="12.0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ht="12.0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ht="12.0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ht="12.0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ht="12.0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ht="12.0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ht="12.0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ht="12.0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ht="12.0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ht="12.0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ht="12.0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ht="12.0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ht="12.0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ht="12.0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ht="12.0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ht="12.0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ht="12.0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ht="12.0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ht="12.0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ht="12.0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ht="12.0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ht="12.0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ht="12.0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ht="12.0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ht="12.0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ht="12.0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ht="12.0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ht="12.0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ht="12.0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ht="12.0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ht="12.0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ht="12.0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ht="12.0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ht="12.0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ht="12.0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ht="12.0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ht="12.0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ht="12.0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ht="12.0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ht="12.0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ht="12.0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ht="12.0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ht="12.0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ht="12.0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ht="12.0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ht="12.0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ht="12.0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ht="12.0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ht="12.0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ht="12.0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ht="12.0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ht="12.0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ht="12.0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ht="12.0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ht="12.0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ht="12.0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ht="12.0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ht="12.0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ht="12.0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ht="12.0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ht="12.0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ht="12.0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mergeCells count="7">
    <mergeCell ref="B2:P3"/>
    <mergeCell ref="F11:K11"/>
    <mergeCell ref="F12:K12"/>
    <mergeCell ref="F40:K40"/>
    <mergeCell ref="F41:K41"/>
    <mergeCell ref="F63:K63"/>
    <mergeCell ref="F64:K64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2021-01-10T03:39:07Z</dcterms:created>
  <dc:creator>Roy Condor Guerra</dc:creator>
</cp:coreProperties>
</file>